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10.xml" ContentType="application/vnd.openxmlformats-officedocument.drawingml.chartshapes+xml"/>
  <Override PartName="/xl/drawings/drawing5.xml" ContentType="application/vnd.openxmlformats-officedocument.drawingml.chartshapes+xml"/>
  <Override PartName="/xl/drawings/drawing7.xml" ContentType="application/vnd.openxmlformats-officedocument.drawingml.chartshap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worksheets/sheet3.xml" ContentType="application/vnd.openxmlformats-officedocument.spreadsheetml.worksheet+xml"/>
  <Override PartName="/xl/chartsheets/sheet5.xml" ContentType="application/vnd.openxmlformats-officedocument.spreadsheetml.chartsheet+xml"/>
  <Override PartName="/xl/worksheets/sheet4.xml" ContentType="application/vnd.openxmlformats-officedocument.spreadsheetml.worksheet+xml"/>
  <Override PartName="/xl/chartsheets/sheet6.xml" ContentType="application/vnd.openxmlformats-officedocument.spreadsheetml.chart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8.xml" ContentType="application/vnd.openxmlformats-officedocument.drawing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harts/colors3.xml" ContentType="application/vnd.ms-office.chartcolorstyle+xml"/>
  <Override PartName="/xl/drawings/drawing9.xml" ContentType="application/vnd.openxmlformats-officedocument.drawing+xml"/>
  <Override PartName="/xl/charts/chart6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11.xml" ContentType="application/vnd.openxmlformats-officedocument.drawing+xml"/>
  <Override PartName="/xl/charts/chart7.xml" ContentType="application/vnd.openxmlformats-officedocument.drawingml.chart+xml"/>
  <Override PartName="/xl/charts/style3.xml" ContentType="application/vnd.ms-office.chartsty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31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J:\RA\LMI\UI Stats\UI Data Summary\"/>
    </mc:Choice>
  </mc:AlternateContent>
  <xr:revisionPtr revIDLastSave="0" documentId="13_ncr:1_{851A86F7-12AC-44D8-9ACF-35203656F35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ummary" sheetId="37" r:id="rId1"/>
    <sheet name="Claims Data-Wednesday" sheetId="36" r:id="rId2"/>
    <sheet name="4 Week Moving Average Initial" sheetId="189" r:id="rId3"/>
    <sheet name="4 week Moving Average Continued" sheetId="181" r:id="rId4"/>
    <sheet name="State Benefits" sheetId="25" r:id="rId5"/>
    <sheet name="Exhaustions" sheetId="39" r:id="rId6"/>
    <sheet name="Manufacturing Hours Data" sheetId="33" r:id="rId7"/>
    <sheet name="Mfg Hours (Graph)" sheetId="34" r:id="rId8"/>
    <sheet name="ExhaustionRateIndiana&amp;Surround" sheetId="183" r:id="rId9"/>
    <sheet name="Exhaustion Rates" sheetId="191" r:id="rId10"/>
    <sheet name="Indiana Exhaustion Rate" sheetId="193" r:id="rId11"/>
  </sheets>
  <definedNames>
    <definedName name="_xlnm._FilterDatabase" localSheetId="1" hidden="1">'Claims Data-Wednesday'!$A$3:$L$945</definedName>
    <definedName name="_xlnm._FilterDatabase" localSheetId="0" hidden="1">Summary!$A$56:$A$1906</definedName>
    <definedName name="nw">#REF!</definedName>
    <definedName name="_xlnm.Print_Area" localSheetId="1">'Claims Data-Wednesday'!$A$734:$N$789</definedName>
    <definedName name="_xlnm.Print_Area" localSheetId="8">'ExhaustionRateIndiana&amp;Surround'!$A$6:$BR$14</definedName>
    <definedName name="_xlnm.Print_Area" localSheetId="6">'Manufacturing Hours Data'!$A$1:$I$17</definedName>
    <definedName name="_xlnm.Print_Area" localSheetId="0">Summary!$A$1:$N$36</definedName>
    <definedName name="_xlnm.Print_Titles" localSheetId="1">'Claims Data-Wednesday'!$3:$3</definedName>
    <definedName name="w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438" i="36" l="1"/>
  <c r="N1438" i="36"/>
  <c r="O1438" i="36"/>
  <c r="P1438" i="36"/>
  <c r="Q1438" i="36"/>
  <c r="G1438" i="36"/>
  <c r="C1438" i="36"/>
  <c r="M1437" i="36"/>
  <c r="N1437" i="36"/>
  <c r="O1437" i="36"/>
  <c r="P1437" i="36"/>
  <c r="Q1437" i="36"/>
  <c r="G1437" i="36"/>
  <c r="C1437" i="36"/>
  <c r="M1436" i="36"/>
  <c r="N1436" i="36"/>
  <c r="O1436" i="36"/>
  <c r="P1436" i="36"/>
  <c r="Q1436" i="36"/>
  <c r="G1436" i="36"/>
  <c r="C1436" i="36"/>
  <c r="M1435" i="36"/>
  <c r="N1435" i="36"/>
  <c r="O1435" i="36"/>
  <c r="P1435" i="36"/>
  <c r="Q1435" i="36"/>
  <c r="G1435" i="36"/>
  <c r="C1435" i="36"/>
  <c r="Q1434" i="36"/>
  <c r="M1434" i="36"/>
  <c r="N1434" i="36"/>
  <c r="O1434" i="36"/>
  <c r="P1434" i="36"/>
  <c r="G1434" i="36"/>
  <c r="C1434" i="36"/>
  <c r="M1432" i="36"/>
  <c r="N1432" i="36"/>
  <c r="O1432" i="36"/>
  <c r="P1432" i="36"/>
  <c r="Q1432" i="36"/>
  <c r="M1433" i="36"/>
  <c r="N1433" i="36"/>
  <c r="O1433" i="36"/>
  <c r="P1433" i="36"/>
  <c r="Q1433" i="36"/>
  <c r="G1433" i="36"/>
  <c r="G1432" i="36"/>
  <c r="C1432" i="36"/>
  <c r="C1433" i="36"/>
  <c r="P1414" i="36"/>
  <c r="P1415" i="36"/>
  <c r="P1416" i="36"/>
  <c r="P1417" i="36"/>
  <c r="P1418" i="36"/>
  <c r="P1419" i="36"/>
  <c r="P1420" i="36"/>
  <c r="P1421" i="36"/>
  <c r="P1422" i="36"/>
  <c r="P1423" i="36"/>
  <c r="P1424" i="36"/>
  <c r="P1425" i="36"/>
  <c r="P1426" i="36"/>
  <c r="P1427" i="36"/>
  <c r="P1428" i="36"/>
  <c r="P1429" i="36"/>
  <c r="P1430" i="36"/>
  <c r="P1431" i="36"/>
  <c r="P1413" i="36"/>
  <c r="M1431" i="36"/>
  <c r="N1431" i="36"/>
  <c r="O1431" i="36"/>
  <c r="Q1431" i="36"/>
  <c r="G1431" i="36"/>
  <c r="C1431" i="36"/>
  <c r="M1430" i="36"/>
  <c r="N1430" i="36"/>
  <c r="O1430" i="36"/>
  <c r="Q1430" i="36"/>
  <c r="G1430" i="36"/>
  <c r="C1430" i="36"/>
  <c r="M1429" i="36"/>
  <c r="N1429" i="36"/>
  <c r="O1429" i="36"/>
  <c r="Q1429" i="36"/>
  <c r="G1429" i="36"/>
  <c r="C1429" i="36"/>
  <c r="M1427" i="36"/>
  <c r="N1427" i="36"/>
  <c r="O1427" i="36"/>
  <c r="Q1427" i="36"/>
  <c r="M1428" i="36"/>
  <c r="N1428" i="36"/>
  <c r="O1428" i="36"/>
  <c r="Q1428" i="36"/>
  <c r="G1428" i="36"/>
  <c r="C1428" i="36"/>
  <c r="G1427" i="36"/>
  <c r="C1427" i="36"/>
  <c r="AA16" i="33"/>
  <c r="M1425" i="36"/>
  <c r="N1425" i="36"/>
  <c r="O1425" i="36"/>
  <c r="Q1425" i="36"/>
  <c r="M1426" i="36"/>
  <c r="N1426" i="36"/>
  <c r="O1426" i="36"/>
  <c r="Q1426" i="36"/>
  <c r="G1426" i="36"/>
  <c r="G1425" i="36"/>
  <c r="C1425" i="36"/>
  <c r="C1426" i="36"/>
  <c r="M1424" i="36"/>
  <c r="N1424" i="36"/>
  <c r="O1424" i="36"/>
  <c r="Q1424" i="36"/>
  <c r="G1424" i="36"/>
  <c r="C1424" i="36"/>
  <c r="M1422" i="36"/>
  <c r="N1422" i="36"/>
  <c r="O1422" i="36"/>
  <c r="Q1422" i="36"/>
  <c r="M1423" i="36"/>
  <c r="N1423" i="36"/>
  <c r="O1423" i="36"/>
  <c r="Q1423" i="36"/>
  <c r="G1423" i="36"/>
  <c r="G1422" i="36"/>
  <c r="C1422" i="36"/>
  <c r="C1423" i="36"/>
  <c r="M1421" i="36"/>
  <c r="N1421" i="36"/>
  <c r="O1421" i="36"/>
  <c r="Q1421" i="36"/>
  <c r="G1421" i="36"/>
  <c r="C1421" i="36"/>
  <c r="G1420" i="36"/>
  <c r="M1420" i="36"/>
  <c r="N1420" i="36"/>
  <c r="O1420" i="36"/>
  <c r="Q1420" i="36"/>
  <c r="C1420" i="36"/>
  <c r="M1419" i="36"/>
  <c r="N1419" i="36"/>
  <c r="O1419" i="36"/>
  <c r="Q1419" i="36"/>
  <c r="G1419" i="36"/>
  <c r="C1419" i="36"/>
  <c r="M1418" i="36"/>
  <c r="N1418" i="36"/>
  <c r="O1418" i="36"/>
  <c r="Q1418" i="36"/>
  <c r="G1418" i="36"/>
  <c r="C1418" i="36"/>
  <c r="M1415" i="36"/>
  <c r="M1417" i="36"/>
  <c r="N1417" i="36"/>
  <c r="O1417" i="36"/>
  <c r="Q1417" i="36"/>
  <c r="G1417" i="36"/>
  <c r="C1417" i="36" l="1"/>
  <c r="N1415" i="36"/>
  <c r="O1415" i="36"/>
  <c r="Q1415" i="36"/>
  <c r="M1416" i="36"/>
  <c r="N1416" i="36"/>
  <c r="O1416" i="36"/>
  <c r="Q1416" i="36"/>
  <c r="G1416" i="36"/>
  <c r="C1416" i="36"/>
  <c r="G1415" i="36"/>
  <c r="C1415" i="36" l="1"/>
  <c r="M1414" i="36"/>
  <c r="N1414" i="36"/>
  <c r="O1414" i="36"/>
  <c r="Q1414" i="36"/>
  <c r="G1414" i="36"/>
  <c r="C1414" i="36"/>
  <c r="M1412" i="36"/>
  <c r="M1413" i="36"/>
  <c r="N1413" i="36"/>
  <c r="Q1413" i="36"/>
  <c r="G1413" i="36"/>
  <c r="O1413" i="36" s="1"/>
  <c r="C1413" i="36"/>
  <c r="N1412" i="36"/>
  <c r="O1412" i="36"/>
  <c r="P1412" i="36"/>
  <c r="Q1412" i="36"/>
  <c r="G1412" i="36"/>
  <c r="C1412" i="36"/>
  <c r="M1410" i="36"/>
  <c r="N1410" i="36"/>
  <c r="P1410" i="36"/>
  <c r="Q1410" i="36"/>
  <c r="M1411" i="36"/>
  <c r="N1411" i="36"/>
  <c r="O1411" i="36"/>
  <c r="P1411" i="36"/>
  <c r="Q1411" i="36"/>
  <c r="G1411" i="36"/>
  <c r="G1410" i="36"/>
  <c r="C1411" i="36"/>
  <c r="C1410" i="36"/>
  <c r="M1408" i="36"/>
  <c r="N1408" i="36"/>
  <c r="P1408" i="36"/>
  <c r="Q1408" i="36"/>
  <c r="M1409" i="36"/>
  <c r="N1409" i="36"/>
  <c r="O1409" i="36"/>
  <c r="P1409" i="36"/>
  <c r="Q1409" i="36"/>
  <c r="G1409" i="36"/>
  <c r="G1408" i="36"/>
  <c r="C1408" i="36"/>
  <c r="C1409" i="36"/>
  <c r="M1407" i="36"/>
  <c r="N1407" i="36"/>
  <c r="P1407" i="36"/>
  <c r="Q1407" i="36"/>
  <c r="G1407" i="36"/>
  <c r="O1410" i="36" s="1"/>
  <c r="C1407" i="36"/>
  <c r="M1405" i="36"/>
  <c r="N1405" i="36"/>
  <c r="P1405" i="36"/>
  <c r="Q1405" i="36"/>
  <c r="M1406" i="36"/>
  <c r="N1406" i="36"/>
  <c r="P1406" i="36"/>
  <c r="Q1406" i="36"/>
  <c r="G1406" i="36"/>
  <c r="C1406" i="36"/>
  <c r="G1405" i="36" l="1"/>
  <c r="O1408" i="36" s="1"/>
  <c r="C1405" i="36"/>
  <c r="M1404" i="36"/>
  <c r="N1404" i="36"/>
  <c r="O1404" i="36"/>
  <c r="P1404" i="36"/>
  <c r="Q1404" i="36"/>
  <c r="G1404" i="36"/>
  <c r="C1404" i="36"/>
  <c r="M1403" i="36"/>
  <c r="N1403" i="36"/>
  <c r="P1403" i="36"/>
  <c r="Q1403" i="36"/>
  <c r="G1403" i="36"/>
  <c r="C1403" i="36"/>
  <c r="M1402" i="36"/>
  <c r="N1402" i="36"/>
  <c r="P1402" i="36"/>
  <c r="Q1402" i="36"/>
  <c r="G1402" i="36"/>
  <c r="C1402" i="36"/>
  <c r="M1401" i="36"/>
  <c r="N1401" i="36"/>
  <c r="P1401" i="36"/>
  <c r="Q1401" i="36"/>
  <c r="G1401" i="36"/>
  <c r="C1401" i="36"/>
  <c r="M1400" i="36"/>
  <c r="N1400" i="36"/>
  <c r="P1400" i="36"/>
  <c r="Q1400" i="36"/>
  <c r="M1399" i="36"/>
  <c r="N1399" i="36"/>
  <c r="P1399" i="36"/>
  <c r="Q1399" i="36"/>
  <c r="M1397" i="36"/>
  <c r="M1398" i="36"/>
  <c r="G1400" i="36"/>
  <c r="C1400" i="36"/>
  <c r="C1399" i="36"/>
  <c r="G1399" i="36"/>
  <c r="O1402" i="36" s="1"/>
  <c r="N1398" i="36"/>
  <c r="P1398" i="36"/>
  <c r="Q1398" i="36"/>
  <c r="G1398" i="36"/>
  <c r="C1398" i="36"/>
  <c r="N1397" i="36"/>
  <c r="P1397" i="36"/>
  <c r="Q1397" i="36"/>
  <c r="G1397" i="36"/>
  <c r="C1397" i="36"/>
  <c r="M1396" i="36"/>
  <c r="N1396" i="36"/>
  <c r="P1396" i="36"/>
  <c r="Q1396" i="36"/>
  <c r="G1396" i="36"/>
  <c r="C1396" i="36"/>
  <c r="M1393" i="36"/>
  <c r="N1393" i="36"/>
  <c r="P1393" i="36"/>
  <c r="Q1393" i="36"/>
  <c r="M1394" i="36"/>
  <c r="N1394" i="36"/>
  <c r="P1394" i="36"/>
  <c r="Q1394" i="36"/>
  <c r="M1395" i="36"/>
  <c r="N1395" i="36"/>
  <c r="P1395" i="36"/>
  <c r="Q1395" i="36"/>
  <c r="G1395" i="36"/>
  <c r="G1394" i="36"/>
  <c r="O1397" i="36" s="1"/>
  <c r="G1393" i="36"/>
  <c r="O1401" i="36" l="1"/>
  <c r="O1398" i="36"/>
  <c r="O1400" i="36"/>
  <c r="O1403" i="36"/>
  <c r="O1406" i="36"/>
  <c r="O1396" i="36"/>
  <c r="O1399" i="36"/>
  <c r="O1407" i="36"/>
  <c r="O1405" i="36"/>
  <c r="C1393" i="36"/>
  <c r="C1394" i="36"/>
  <c r="C1395" i="36"/>
  <c r="M1392" i="36"/>
  <c r="N1392" i="36"/>
  <c r="P1392" i="36"/>
  <c r="Q1392" i="36"/>
  <c r="G1392" i="36"/>
  <c r="O1395" i="36" s="1"/>
  <c r="C1392" i="36"/>
  <c r="M1391" i="36"/>
  <c r="N1391" i="36"/>
  <c r="P1391" i="36"/>
  <c r="Q1391" i="36"/>
  <c r="G1391" i="36"/>
  <c r="O1394" i="36" s="1"/>
  <c r="C1391" i="36"/>
  <c r="M1388" i="36" l="1"/>
  <c r="N1388" i="36"/>
  <c r="P1388" i="36"/>
  <c r="Q1388" i="36"/>
  <c r="M1389" i="36"/>
  <c r="N1389" i="36"/>
  <c r="P1389" i="36"/>
  <c r="Q1389" i="36"/>
  <c r="M1390" i="36"/>
  <c r="N1390" i="36"/>
  <c r="P1390" i="36"/>
  <c r="Q1390" i="36"/>
  <c r="G1390" i="36"/>
  <c r="O1393" i="36" s="1"/>
  <c r="G1389" i="36"/>
  <c r="O1392" i="36" s="1"/>
  <c r="G1388" i="36"/>
  <c r="C1388" i="36"/>
  <c r="C1389" i="36"/>
  <c r="C1390" i="36"/>
  <c r="M1387" i="36"/>
  <c r="N1387" i="36"/>
  <c r="P1387" i="36"/>
  <c r="Q1387" i="36"/>
  <c r="G1387" i="36"/>
  <c r="O1390" i="36" s="1"/>
  <c r="C1387" i="36"/>
  <c r="M1386" i="36"/>
  <c r="N1386" i="36"/>
  <c r="P1386" i="36"/>
  <c r="Q1386" i="36"/>
  <c r="G1386" i="36"/>
  <c r="C1386" i="36"/>
  <c r="M1385" i="36"/>
  <c r="N1385" i="36"/>
  <c r="P1385" i="36"/>
  <c r="Q1385" i="36"/>
  <c r="G1385" i="36"/>
  <c r="O1388" i="36" s="1"/>
  <c r="C1385" i="36"/>
  <c r="M1384" i="36"/>
  <c r="N1384" i="36"/>
  <c r="P1384" i="36"/>
  <c r="Q1384" i="36"/>
  <c r="G1384" i="36"/>
  <c r="C1384" i="36"/>
  <c r="M1383" i="36"/>
  <c r="N1383" i="36"/>
  <c r="P1383" i="36"/>
  <c r="Q1383" i="36"/>
  <c r="G1383" i="36"/>
  <c r="O1386" i="36" s="1"/>
  <c r="C1383" i="36"/>
  <c r="M1382" i="36"/>
  <c r="N1382" i="36"/>
  <c r="P1382" i="36"/>
  <c r="Q1382" i="36"/>
  <c r="G1382" i="36"/>
  <c r="C1382" i="36"/>
  <c r="M1381" i="36"/>
  <c r="N1381" i="36"/>
  <c r="P1381" i="36"/>
  <c r="Q1381" i="36"/>
  <c r="G1381" i="36"/>
  <c r="O1384" i="36" s="1"/>
  <c r="C1381" i="36"/>
  <c r="M1380" i="36"/>
  <c r="N1380" i="36"/>
  <c r="P1380" i="36"/>
  <c r="Q1380" i="36"/>
  <c r="G1380" i="36"/>
  <c r="C1380" i="36"/>
  <c r="M1379" i="36"/>
  <c r="N1379" i="36"/>
  <c r="P1379" i="36"/>
  <c r="Q1379" i="36"/>
  <c r="G1379" i="36"/>
  <c r="O1382" i="36" s="1"/>
  <c r="C1379" i="36"/>
  <c r="M1378" i="36"/>
  <c r="N1378" i="36"/>
  <c r="P1378" i="36"/>
  <c r="Q1378" i="36"/>
  <c r="G1378" i="36"/>
  <c r="C1378" i="36"/>
  <c r="M1377" i="36"/>
  <c r="N1377" i="36"/>
  <c r="O1377" i="36"/>
  <c r="P1377" i="36"/>
  <c r="Q1377" i="36"/>
  <c r="G1377" i="36"/>
  <c r="C1377" i="36"/>
  <c r="M1374" i="36"/>
  <c r="N1374" i="36"/>
  <c r="P1374" i="36"/>
  <c r="Q1374" i="36"/>
  <c r="M1375" i="36"/>
  <c r="N1375" i="36"/>
  <c r="P1375" i="36"/>
  <c r="Q1375" i="36"/>
  <c r="M1376" i="36"/>
  <c r="N1376" i="36"/>
  <c r="P1376" i="36"/>
  <c r="Q1376" i="36"/>
  <c r="G1376" i="36"/>
  <c r="G1375" i="36"/>
  <c r="O1378" i="36" s="1"/>
  <c r="G1374" i="36"/>
  <c r="C1374" i="36"/>
  <c r="C1375" i="36"/>
  <c r="C1376" i="36"/>
  <c r="M1373" i="36"/>
  <c r="N1373" i="36"/>
  <c r="P1373" i="36"/>
  <c r="Q1373" i="36"/>
  <c r="G1373" i="36"/>
  <c r="C1373" i="36"/>
  <c r="G1372" i="36"/>
  <c r="O1375" i="36" s="1"/>
  <c r="M1372" i="36"/>
  <c r="N1372" i="36"/>
  <c r="P1372" i="36"/>
  <c r="Q1372" i="36"/>
  <c r="C1372" i="36"/>
  <c r="M1371" i="36"/>
  <c r="N1371" i="36"/>
  <c r="P1371" i="36"/>
  <c r="Q1371" i="36"/>
  <c r="G1371" i="36"/>
  <c r="C1371" i="36"/>
  <c r="G1370" i="36"/>
  <c r="M1369" i="36"/>
  <c r="N1369" i="36"/>
  <c r="P1369" i="36"/>
  <c r="Q1369" i="36"/>
  <c r="M1370" i="36"/>
  <c r="N1370" i="36"/>
  <c r="P1370" i="36"/>
  <c r="Q1370" i="36"/>
  <c r="G1369" i="36"/>
  <c r="O1372" i="36" s="1"/>
  <c r="C1369" i="36"/>
  <c r="C1370" i="36"/>
  <c r="M1368" i="36"/>
  <c r="N1368" i="36"/>
  <c r="P1368" i="36"/>
  <c r="Q1368" i="36"/>
  <c r="G1368" i="36"/>
  <c r="O1371" i="36" s="1"/>
  <c r="C1368" i="36"/>
  <c r="M1366" i="36"/>
  <c r="N1366" i="36"/>
  <c r="P1366" i="36"/>
  <c r="Q1366" i="36"/>
  <c r="M1367" i="36"/>
  <c r="N1367" i="36"/>
  <c r="P1367" i="36"/>
  <c r="Q1367" i="36"/>
  <c r="G1367" i="36"/>
  <c r="G1366" i="36"/>
  <c r="C1366" i="36"/>
  <c r="C1367" i="36"/>
  <c r="M1365" i="36"/>
  <c r="N1365" i="36"/>
  <c r="P1365" i="36"/>
  <c r="Q1365" i="36"/>
  <c r="G1365" i="36"/>
  <c r="O1368" i="36" s="1"/>
  <c r="C1365" i="36"/>
  <c r="Z16" i="33"/>
  <c r="M1364" i="36"/>
  <c r="N1364" i="36"/>
  <c r="P1364" i="36"/>
  <c r="Q1364" i="36"/>
  <c r="G1364" i="36"/>
  <c r="C1364" i="36"/>
  <c r="M1363" i="36"/>
  <c r="N1363" i="36"/>
  <c r="P1363" i="36"/>
  <c r="Q1363" i="36"/>
  <c r="G1363" i="36"/>
  <c r="C1363" i="36"/>
  <c r="M1362" i="36"/>
  <c r="N1362" i="36"/>
  <c r="P1362" i="36"/>
  <c r="Q1362" i="36"/>
  <c r="G1362" i="36"/>
  <c r="O1365" i="36" s="1"/>
  <c r="C1362" i="36"/>
  <c r="M1361" i="36"/>
  <c r="N1361" i="36"/>
  <c r="P1361" i="36"/>
  <c r="Q1361" i="36"/>
  <c r="G1361" i="36"/>
  <c r="C1361" i="36"/>
  <c r="M1360" i="36"/>
  <c r="N1360" i="36"/>
  <c r="P1360" i="36"/>
  <c r="Q1360" i="36"/>
  <c r="G1360" i="36"/>
  <c r="O1363" i="36" s="1"/>
  <c r="C1360" i="36"/>
  <c r="G1359" i="36"/>
  <c r="M1358" i="36"/>
  <c r="N1358" i="36"/>
  <c r="P1358" i="36"/>
  <c r="Q1358" i="36"/>
  <c r="M1359" i="36"/>
  <c r="N1359" i="36"/>
  <c r="P1359" i="36"/>
  <c r="Q1359" i="36"/>
  <c r="G1358" i="36"/>
  <c r="C1358" i="36"/>
  <c r="C1359" i="36"/>
  <c r="Q1357" i="36"/>
  <c r="P1357" i="36"/>
  <c r="N1357" i="36"/>
  <c r="M1357" i="36"/>
  <c r="G1357" i="36"/>
  <c r="C1357" i="36"/>
  <c r="M1356" i="36"/>
  <c r="N1356" i="36"/>
  <c r="G1353" i="36"/>
  <c r="G1354" i="36"/>
  <c r="O1357" i="36" s="1"/>
  <c r="G1355" i="36"/>
  <c r="G1356" i="36"/>
  <c r="P1356" i="36"/>
  <c r="Q1356" i="36"/>
  <c r="C1356" i="36"/>
  <c r="M1355" i="36"/>
  <c r="N1355" i="36"/>
  <c r="G1352" i="36"/>
  <c r="O1355" i="36"/>
  <c r="P1355" i="36"/>
  <c r="Q1355" i="36"/>
  <c r="C1355" i="36"/>
  <c r="M1354" i="36"/>
  <c r="N1354" i="36"/>
  <c r="G1351" i="36"/>
  <c r="P1354" i="36"/>
  <c r="Q1354" i="36"/>
  <c r="C1354" i="36"/>
  <c r="M1353" i="36"/>
  <c r="N1353" i="36"/>
  <c r="G1350" i="36"/>
  <c r="P1353" i="36"/>
  <c r="Q1353" i="36"/>
  <c r="C1353" i="36"/>
  <c r="M1352" i="36"/>
  <c r="N1352" i="36"/>
  <c r="G1349" i="36"/>
  <c r="P1352" i="36"/>
  <c r="Q1352" i="36"/>
  <c r="C1352" i="36"/>
  <c r="M1350" i="36"/>
  <c r="N1350" i="36"/>
  <c r="G1347" i="36"/>
  <c r="G1348" i="36"/>
  <c r="P1350" i="36"/>
  <c r="Q1350" i="36"/>
  <c r="M1351" i="36"/>
  <c r="N1351" i="36"/>
  <c r="P1351" i="36"/>
  <c r="Q1351" i="36"/>
  <c r="C1350" i="36"/>
  <c r="C1351" i="36"/>
  <c r="M1349" i="36"/>
  <c r="N1349" i="36"/>
  <c r="G1346" i="36"/>
  <c r="O1349" i="36" s="1"/>
  <c r="P1349" i="36"/>
  <c r="Q1349" i="36"/>
  <c r="C1349" i="36"/>
  <c r="M1348" i="36"/>
  <c r="N1348" i="36"/>
  <c r="G1345" i="36"/>
  <c r="P1348" i="36"/>
  <c r="Q1348" i="36"/>
  <c r="C1348" i="36"/>
  <c r="M1346" i="36"/>
  <c r="N1346" i="36"/>
  <c r="G1343" i="36"/>
  <c r="G1344" i="36"/>
  <c r="P1346" i="36"/>
  <c r="Q1346" i="36"/>
  <c r="M1347" i="36"/>
  <c r="N1347" i="36"/>
  <c r="P1347" i="36"/>
  <c r="Q1347" i="36"/>
  <c r="C1346" i="36"/>
  <c r="C1347" i="36"/>
  <c r="M1344" i="36"/>
  <c r="N1344" i="36"/>
  <c r="G1341" i="36"/>
  <c r="G1342" i="36"/>
  <c r="O1344" i="36" s="1"/>
  <c r="P1344" i="36"/>
  <c r="Q1344" i="36"/>
  <c r="M1345" i="36"/>
  <c r="N1345" i="36"/>
  <c r="P1345" i="36"/>
  <c r="Q1345" i="36"/>
  <c r="C1344" i="36"/>
  <c r="C1345" i="36"/>
  <c r="M1342" i="36"/>
  <c r="N1342" i="36"/>
  <c r="P1342" i="36"/>
  <c r="Q1342" i="36"/>
  <c r="M1343" i="36"/>
  <c r="N1343" i="36"/>
  <c r="P1343" i="36"/>
  <c r="Q1343" i="36"/>
  <c r="C1342" i="36"/>
  <c r="C1343" i="36"/>
  <c r="M1341" i="36"/>
  <c r="N1341" i="36"/>
  <c r="P1341" i="36"/>
  <c r="Q1341" i="36"/>
  <c r="G1338" i="36"/>
  <c r="O1341" i="36" s="1"/>
  <c r="G1339" i="36"/>
  <c r="G1340" i="36"/>
  <c r="C1341" i="36"/>
  <c r="M1340" i="36"/>
  <c r="N1340" i="36"/>
  <c r="P1340" i="36"/>
  <c r="Q1340" i="36"/>
  <c r="C1340" i="36"/>
  <c r="M1338" i="36"/>
  <c r="N1338" i="36"/>
  <c r="P1338" i="36"/>
  <c r="Q1338" i="36"/>
  <c r="M1339" i="36"/>
  <c r="N1339" i="36"/>
  <c r="P1339" i="36"/>
  <c r="Q1339" i="36"/>
  <c r="C1338" i="36"/>
  <c r="C1339" i="36"/>
  <c r="M1336" i="36"/>
  <c r="N1336" i="36"/>
  <c r="P1336" i="36"/>
  <c r="Q1336" i="36"/>
  <c r="M1337" i="36"/>
  <c r="N1337" i="36"/>
  <c r="P1337" i="36"/>
  <c r="Q1337" i="36"/>
  <c r="G1337" i="36"/>
  <c r="G1336" i="36"/>
  <c r="C1336" i="36"/>
  <c r="C1337" i="36"/>
  <c r="M1335" i="36"/>
  <c r="N1335" i="36"/>
  <c r="G1332" i="36"/>
  <c r="G1333" i="36"/>
  <c r="G1334" i="36"/>
  <c r="O1337" i="36" s="1"/>
  <c r="G1335" i="36"/>
  <c r="O1338" i="36" s="1"/>
  <c r="P1335" i="36"/>
  <c r="Q1335" i="36"/>
  <c r="C1335" i="36"/>
  <c r="M1334" i="36"/>
  <c r="N1334" i="36"/>
  <c r="P1334" i="36"/>
  <c r="Q1334" i="36"/>
  <c r="C1334" i="36"/>
  <c r="M1333" i="36"/>
  <c r="N1333" i="36"/>
  <c r="P1333" i="36"/>
  <c r="Q1333" i="36"/>
  <c r="C1333" i="36"/>
  <c r="G1331" i="36"/>
  <c r="M1331" i="36"/>
  <c r="N1331" i="36"/>
  <c r="G1328" i="36"/>
  <c r="G1329" i="36"/>
  <c r="G1330" i="36"/>
  <c r="P1331" i="36"/>
  <c r="Q1331" i="36"/>
  <c r="M1332" i="36"/>
  <c r="N1332" i="36"/>
  <c r="P1332" i="36"/>
  <c r="Q1332" i="36"/>
  <c r="C1331" i="36"/>
  <c r="C1332" i="36"/>
  <c r="M1330" i="36"/>
  <c r="N1330" i="36"/>
  <c r="P1330" i="36"/>
  <c r="Q1330" i="36"/>
  <c r="C1330" i="36"/>
  <c r="M1328" i="36"/>
  <c r="N1328" i="36"/>
  <c r="P1328" i="36"/>
  <c r="Q1328" i="36"/>
  <c r="M1329" i="36"/>
  <c r="N1329" i="36"/>
  <c r="P1329" i="36"/>
  <c r="Q1329" i="36"/>
  <c r="C1329" i="36"/>
  <c r="C1328" i="36"/>
  <c r="M1327" i="36"/>
  <c r="N1327" i="36"/>
  <c r="P1327" i="36"/>
  <c r="Q1327" i="36"/>
  <c r="G1327" i="36"/>
  <c r="C1327" i="36"/>
  <c r="M1326" i="36"/>
  <c r="N1326" i="36"/>
  <c r="P1326" i="36"/>
  <c r="Q1326" i="36"/>
  <c r="G1326" i="36"/>
  <c r="C1326" i="36"/>
  <c r="M1325" i="36"/>
  <c r="N1325" i="36"/>
  <c r="P1325" i="36"/>
  <c r="Q1325" i="36"/>
  <c r="G1325" i="36"/>
  <c r="O1325" i="36" s="1"/>
  <c r="C1325" i="36"/>
  <c r="M1324" i="36"/>
  <c r="N1324" i="36"/>
  <c r="P1324" i="36"/>
  <c r="Q1324" i="36"/>
  <c r="G1324" i="36"/>
  <c r="O1327" i="36" s="1"/>
  <c r="C1324" i="36"/>
  <c r="M1323" i="36"/>
  <c r="N1323" i="36"/>
  <c r="P1323" i="36"/>
  <c r="Q1323" i="36"/>
  <c r="G1323" i="36"/>
  <c r="C1323" i="36"/>
  <c r="G1322" i="36"/>
  <c r="M1321" i="36"/>
  <c r="N1321" i="36"/>
  <c r="P1321" i="36"/>
  <c r="Q1321" i="36"/>
  <c r="M1322" i="36"/>
  <c r="N1322" i="36"/>
  <c r="P1322" i="36"/>
  <c r="Q1322" i="36"/>
  <c r="G1321" i="36"/>
  <c r="O1322" i="36" s="1"/>
  <c r="C1321" i="36"/>
  <c r="C1322" i="36"/>
  <c r="M1319" i="36"/>
  <c r="N1319" i="36"/>
  <c r="P1319" i="36"/>
  <c r="Q1319" i="36"/>
  <c r="M1320" i="36"/>
  <c r="N1320" i="36"/>
  <c r="P1320" i="36"/>
  <c r="Q1320" i="36"/>
  <c r="G1320" i="36"/>
  <c r="O1323" i="36"/>
  <c r="C1320" i="36"/>
  <c r="G1319" i="36"/>
  <c r="C1319" i="36"/>
  <c r="M1318" i="36"/>
  <c r="N1318" i="36"/>
  <c r="P1318" i="36"/>
  <c r="Q1318" i="36"/>
  <c r="G1318" i="36"/>
  <c r="C1318" i="36"/>
  <c r="Y16" i="33"/>
  <c r="L16" i="33"/>
  <c r="M1317" i="36"/>
  <c r="N1317" i="36"/>
  <c r="G1314" i="36"/>
  <c r="O1317" i="36" s="1"/>
  <c r="G1315" i="36"/>
  <c r="G1316" i="36"/>
  <c r="G1317" i="36"/>
  <c r="P1317" i="36"/>
  <c r="Q1317" i="36"/>
  <c r="C1317" i="36"/>
  <c r="M1316" i="36"/>
  <c r="N1316" i="36"/>
  <c r="P1316" i="36"/>
  <c r="Q1316" i="36"/>
  <c r="C1316" i="36"/>
  <c r="M1315" i="36"/>
  <c r="N1315" i="36"/>
  <c r="P1315" i="36"/>
  <c r="Q1315" i="36"/>
  <c r="C1315" i="36"/>
  <c r="X16" i="33"/>
  <c r="Q1313" i="36"/>
  <c r="Q1314" i="36"/>
  <c r="M1313" i="36"/>
  <c r="N1313" i="36"/>
  <c r="P1313" i="36"/>
  <c r="M1314" i="36"/>
  <c r="N1314" i="36"/>
  <c r="P1314" i="36"/>
  <c r="G1313" i="36"/>
  <c r="C1313" i="36"/>
  <c r="C1314" i="36"/>
  <c r="M1311" i="36"/>
  <c r="N1311" i="36"/>
  <c r="P1311" i="36"/>
  <c r="Q1311" i="36"/>
  <c r="M1312" i="36"/>
  <c r="N1312" i="36"/>
  <c r="P1312" i="36"/>
  <c r="Q1312" i="36"/>
  <c r="G1312" i="36"/>
  <c r="G1311" i="36"/>
  <c r="C1311" i="36"/>
  <c r="C1312" i="36"/>
  <c r="C1310" i="36"/>
  <c r="M1310" i="36"/>
  <c r="N1310" i="36"/>
  <c r="P1310" i="36"/>
  <c r="Q1310" i="36"/>
  <c r="G1310" i="36"/>
  <c r="M1309" i="36"/>
  <c r="N1309" i="36"/>
  <c r="P1309" i="36"/>
  <c r="Q1309" i="36"/>
  <c r="G1309" i="36"/>
  <c r="C1309" i="36"/>
  <c r="G1308" i="36"/>
  <c r="M1307" i="36"/>
  <c r="N1307" i="36"/>
  <c r="P1307" i="36"/>
  <c r="Q1307" i="36"/>
  <c r="M1308" i="36"/>
  <c r="N1308" i="36"/>
  <c r="P1308" i="36"/>
  <c r="Q1308" i="36"/>
  <c r="G1307" i="36"/>
  <c r="O1310" i="36" s="1"/>
  <c r="C1307" i="36"/>
  <c r="C1308" i="36"/>
  <c r="M1306" i="36"/>
  <c r="N1306" i="36"/>
  <c r="P1306" i="36"/>
  <c r="Q1306" i="36"/>
  <c r="G1306" i="36"/>
  <c r="O1308" i="36" s="1"/>
  <c r="C1306" i="36"/>
  <c r="M1304" i="36"/>
  <c r="N1304" i="36"/>
  <c r="P1304" i="36"/>
  <c r="Q1304" i="36"/>
  <c r="M1305" i="36"/>
  <c r="N1305" i="36"/>
  <c r="P1305" i="36"/>
  <c r="Q1305" i="36"/>
  <c r="G1305" i="36"/>
  <c r="G1304" i="36"/>
  <c r="O1307" i="36" s="1"/>
  <c r="C1304" i="36"/>
  <c r="C1305" i="36"/>
  <c r="M1303" i="36"/>
  <c r="N1303" i="36"/>
  <c r="P1303" i="36"/>
  <c r="Q1303" i="36"/>
  <c r="G1303" i="36"/>
  <c r="C1303" i="36"/>
  <c r="M1302" i="36"/>
  <c r="N1302" i="36"/>
  <c r="P1302" i="36"/>
  <c r="Q1302" i="36"/>
  <c r="G1302" i="36"/>
  <c r="C1302" i="36"/>
  <c r="M1301" i="36"/>
  <c r="N1301" i="36"/>
  <c r="P1301" i="36"/>
  <c r="Q1301" i="36"/>
  <c r="G1301" i="36"/>
  <c r="C1301" i="36"/>
  <c r="M1300" i="36"/>
  <c r="N1300" i="36"/>
  <c r="P1300" i="36"/>
  <c r="Q1300" i="36"/>
  <c r="G1300" i="36"/>
  <c r="C1300" i="36"/>
  <c r="M1299" i="36"/>
  <c r="N1299" i="36"/>
  <c r="P1299" i="36"/>
  <c r="Q1299" i="36"/>
  <c r="G1299" i="36"/>
  <c r="C1299" i="36"/>
  <c r="M1296" i="36"/>
  <c r="N1296" i="36"/>
  <c r="P1296" i="36"/>
  <c r="Q1296" i="36"/>
  <c r="M1297" i="36"/>
  <c r="N1297" i="36"/>
  <c r="P1297" i="36"/>
  <c r="Q1297" i="36"/>
  <c r="M1298" i="36"/>
  <c r="N1298" i="36"/>
  <c r="P1298" i="36"/>
  <c r="Q1298" i="36"/>
  <c r="G1298" i="36"/>
  <c r="G1297" i="36"/>
  <c r="O1300" i="36" s="1"/>
  <c r="O1309" i="36"/>
  <c r="O1313" i="36"/>
  <c r="O1314" i="36"/>
  <c r="G1296" i="36"/>
  <c r="C1296" i="36"/>
  <c r="C1297" i="36"/>
  <c r="C1298" i="36"/>
  <c r="M1295" i="36"/>
  <c r="N1295" i="36"/>
  <c r="P1295" i="36"/>
  <c r="Q1295" i="36"/>
  <c r="G1295" i="36"/>
  <c r="C1295" i="36"/>
  <c r="G1294" i="36"/>
  <c r="M1293" i="36"/>
  <c r="N1293" i="36"/>
  <c r="P1293" i="36"/>
  <c r="Q1293" i="36"/>
  <c r="M1294" i="36"/>
  <c r="N1294" i="36"/>
  <c r="P1294" i="36"/>
  <c r="Q1294" i="36"/>
  <c r="G1293" i="36"/>
  <c r="C1293" i="36"/>
  <c r="C1294" i="36"/>
  <c r="M1292" i="36"/>
  <c r="N1292" i="36"/>
  <c r="P1292" i="36"/>
  <c r="Q1292" i="36"/>
  <c r="G1292" i="36"/>
  <c r="C1292" i="36"/>
  <c r="G1291" i="36"/>
  <c r="M1290" i="36"/>
  <c r="N1290" i="36"/>
  <c r="P1290" i="36"/>
  <c r="Q1290" i="36"/>
  <c r="M1291" i="36"/>
  <c r="N1291" i="36"/>
  <c r="P1291" i="36"/>
  <c r="Q1291" i="36"/>
  <c r="G1290" i="36"/>
  <c r="C1290" i="36"/>
  <c r="C1291" i="36"/>
  <c r="M1289" i="36"/>
  <c r="N1289" i="36"/>
  <c r="P1289" i="36"/>
  <c r="Q1289" i="36"/>
  <c r="G1289" i="36"/>
  <c r="C1289" i="36"/>
  <c r="M1287" i="36"/>
  <c r="N1287" i="36"/>
  <c r="P1287" i="36"/>
  <c r="Q1287" i="36"/>
  <c r="M1288" i="36"/>
  <c r="N1288" i="36"/>
  <c r="P1288" i="36"/>
  <c r="Q1288" i="36"/>
  <c r="G1288" i="36"/>
  <c r="G1287" i="36"/>
  <c r="O1290" i="36"/>
  <c r="C1287" i="36"/>
  <c r="C1288" i="36"/>
  <c r="G1286" i="36"/>
  <c r="G1285" i="36"/>
  <c r="M1284" i="36"/>
  <c r="N1284" i="36"/>
  <c r="P1284" i="36"/>
  <c r="Q1284" i="36"/>
  <c r="M1285" i="36"/>
  <c r="N1285" i="36"/>
  <c r="P1285" i="36"/>
  <c r="Q1285" i="36"/>
  <c r="M1286" i="36"/>
  <c r="N1286" i="36"/>
  <c r="P1286" i="36"/>
  <c r="Q1286" i="36"/>
  <c r="G1284" i="36"/>
  <c r="C1284" i="36"/>
  <c r="C1285" i="36"/>
  <c r="C1286" i="36"/>
  <c r="M1283" i="36"/>
  <c r="N1283" i="36"/>
  <c r="P1283" i="36"/>
  <c r="Q1283" i="36"/>
  <c r="G1283" i="36"/>
  <c r="C1283" i="36"/>
  <c r="G1282" i="36"/>
  <c r="G1281" i="36"/>
  <c r="M1280" i="36"/>
  <c r="N1280" i="36"/>
  <c r="P1280" i="36"/>
  <c r="Q1280" i="36"/>
  <c r="M1281" i="36"/>
  <c r="N1281" i="36"/>
  <c r="P1281" i="36"/>
  <c r="Q1281" i="36"/>
  <c r="M1282" i="36"/>
  <c r="N1282" i="36"/>
  <c r="P1282" i="36"/>
  <c r="Q1282" i="36"/>
  <c r="G1280" i="36"/>
  <c r="C1280" i="36"/>
  <c r="C1281" i="36"/>
  <c r="C1282" i="36"/>
  <c r="M1279" i="36"/>
  <c r="N1279" i="36"/>
  <c r="P1279" i="36"/>
  <c r="Q1279" i="36"/>
  <c r="G1279" i="36"/>
  <c r="C1279" i="36"/>
  <c r="M1278" i="36"/>
  <c r="N1278" i="36"/>
  <c r="P1278" i="36"/>
  <c r="Q1278" i="36"/>
  <c r="G1278" i="36"/>
  <c r="C1278" i="36"/>
  <c r="M1277" i="36"/>
  <c r="N1277" i="36"/>
  <c r="P1277" i="36"/>
  <c r="Q1277" i="36"/>
  <c r="G1277" i="36"/>
  <c r="O1280" i="36" s="1"/>
  <c r="C1277" i="36"/>
  <c r="M1276" i="36"/>
  <c r="N1276" i="36"/>
  <c r="P1276" i="36"/>
  <c r="Q1276" i="36"/>
  <c r="G1276" i="36"/>
  <c r="C1276" i="36"/>
  <c r="M1275" i="36"/>
  <c r="N1275" i="36"/>
  <c r="P1275" i="36"/>
  <c r="Q1275" i="36"/>
  <c r="G1275" i="36"/>
  <c r="C1275" i="36"/>
  <c r="C1273" i="36"/>
  <c r="C1274" i="36"/>
  <c r="M1274" i="36"/>
  <c r="N1274" i="36"/>
  <c r="P1274" i="36"/>
  <c r="Q1274" i="36"/>
  <c r="G1274" i="36"/>
  <c r="O1277" i="36"/>
  <c r="M1273" i="36"/>
  <c r="N1273" i="36"/>
  <c r="P1273" i="36"/>
  <c r="Q1273" i="36"/>
  <c r="G1273" i="36"/>
  <c r="M1272" i="36"/>
  <c r="N1272" i="36"/>
  <c r="P1272" i="36"/>
  <c r="Q1272" i="36"/>
  <c r="G1272" i="36"/>
  <c r="C1272" i="36"/>
  <c r="M1271" i="36"/>
  <c r="N1271" i="36"/>
  <c r="P1271" i="36"/>
  <c r="Q1271" i="36"/>
  <c r="G1271" i="36"/>
  <c r="C1271" i="36"/>
  <c r="M1268" i="36"/>
  <c r="N1268" i="36"/>
  <c r="P1268" i="36"/>
  <c r="Q1268" i="36"/>
  <c r="M1269" i="36"/>
  <c r="N1269" i="36"/>
  <c r="P1269" i="36"/>
  <c r="Q1269" i="36"/>
  <c r="M1270" i="36"/>
  <c r="N1270" i="36"/>
  <c r="P1270" i="36"/>
  <c r="Q1270" i="36"/>
  <c r="G1270" i="36"/>
  <c r="C1270" i="36"/>
  <c r="G1269" i="36"/>
  <c r="G1268" i="36"/>
  <c r="O1271" i="36" s="1"/>
  <c r="C1268" i="36"/>
  <c r="C1269" i="36"/>
  <c r="M1267" i="36"/>
  <c r="N1267" i="36"/>
  <c r="P1267" i="36"/>
  <c r="Q1267" i="36"/>
  <c r="G1267" i="36"/>
  <c r="C1267" i="36"/>
  <c r="M1266" i="36"/>
  <c r="N1266" i="36"/>
  <c r="P1266" i="36"/>
  <c r="Q1266" i="36"/>
  <c r="G1266" i="36"/>
  <c r="C1266" i="36"/>
  <c r="G1265" i="36"/>
  <c r="M1264" i="36"/>
  <c r="N1264" i="36"/>
  <c r="P1264" i="36"/>
  <c r="Q1264" i="36"/>
  <c r="M1265" i="36"/>
  <c r="N1265" i="36"/>
  <c r="P1265" i="36"/>
  <c r="Q1265" i="36"/>
  <c r="G1264" i="36"/>
  <c r="C1264" i="36"/>
  <c r="C1265" i="36"/>
  <c r="M1263" i="36"/>
  <c r="N1263" i="36"/>
  <c r="P1263" i="36"/>
  <c r="Q1263" i="36"/>
  <c r="G1263" i="36"/>
  <c r="C1263" i="36"/>
  <c r="M1262" i="36"/>
  <c r="N1262" i="36"/>
  <c r="P1262" i="36"/>
  <c r="Q1262" i="36"/>
  <c r="G1262" i="36"/>
  <c r="C1262" i="36"/>
  <c r="M1261" i="36"/>
  <c r="N1261" i="36"/>
  <c r="P1261" i="36"/>
  <c r="Q1261" i="36"/>
  <c r="G1261" i="36"/>
  <c r="C1261" i="36"/>
  <c r="M1259" i="36"/>
  <c r="N1259" i="36"/>
  <c r="P1259" i="36"/>
  <c r="Q1259" i="36"/>
  <c r="M1260" i="36"/>
  <c r="N1260" i="36"/>
  <c r="P1260" i="36"/>
  <c r="Q1260" i="36"/>
  <c r="G1260" i="36"/>
  <c r="G1259" i="36"/>
  <c r="C1260" i="36"/>
  <c r="C1259" i="36"/>
  <c r="M1258" i="36"/>
  <c r="N1258" i="36"/>
  <c r="P1258" i="36"/>
  <c r="Q1258" i="36"/>
  <c r="G1258" i="36"/>
  <c r="C1258" i="36"/>
  <c r="M1257" i="36"/>
  <c r="N1257" i="36"/>
  <c r="P1257" i="36"/>
  <c r="Q1257" i="36"/>
  <c r="G1257" i="36"/>
  <c r="C1257" i="36"/>
  <c r="M1256" i="36"/>
  <c r="N1256" i="36"/>
  <c r="P1256" i="36"/>
  <c r="Q1256" i="36"/>
  <c r="G1256" i="36"/>
  <c r="C1256" i="36"/>
  <c r="M1255" i="36"/>
  <c r="N1255" i="36"/>
  <c r="P1255" i="36"/>
  <c r="Q1255" i="36"/>
  <c r="G1255" i="36"/>
  <c r="C1255" i="36"/>
  <c r="M1254" i="36"/>
  <c r="N1254" i="36"/>
  <c r="P1254" i="36"/>
  <c r="Q1254" i="36"/>
  <c r="G1254" i="36"/>
  <c r="O1257" i="36" s="1"/>
  <c r="C1254" i="36"/>
  <c r="G1253" i="36"/>
  <c r="M1252" i="36"/>
  <c r="N1252" i="36"/>
  <c r="P1252" i="36"/>
  <c r="Q1252" i="36"/>
  <c r="M1253" i="36"/>
  <c r="N1253" i="36"/>
  <c r="P1253" i="36"/>
  <c r="Q1253" i="36"/>
  <c r="G1252" i="36"/>
  <c r="C1252" i="36"/>
  <c r="C1253" i="36"/>
  <c r="M1251" i="36"/>
  <c r="N1251" i="36"/>
  <c r="P1251" i="36"/>
  <c r="Q1251" i="36"/>
  <c r="G1251" i="36"/>
  <c r="C1251" i="36"/>
  <c r="M1250" i="36"/>
  <c r="N1250" i="36"/>
  <c r="P1250" i="36"/>
  <c r="Q1250" i="36"/>
  <c r="G1250" i="36"/>
  <c r="C1250" i="36"/>
  <c r="M1249" i="36"/>
  <c r="N1249" i="36"/>
  <c r="P1249" i="36"/>
  <c r="Q1249" i="36"/>
  <c r="G1249" i="36"/>
  <c r="C1249" i="36"/>
  <c r="G1248" i="36"/>
  <c r="C1247" i="36"/>
  <c r="C1248" i="36"/>
  <c r="M1247" i="36"/>
  <c r="N1247" i="36"/>
  <c r="P1247" i="36"/>
  <c r="Q1247" i="36"/>
  <c r="M1248" i="36"/>
  <c r="N1248" i="36"/>
  <c r="P1248" i="36"/>
  <c r="Q1248" i="36"/>
  <c r="G1247" i="36"/>
  <c r="M1246" i="36"/>
  <c r="N1246" i="36"/>
  <c r="P1246" i="36"/>
  <c r="Q1246" i="36"/>
  <c r="G1246" i="36"/>
  <c r="C1246" i="36"/>
  <c r="M1244" i="36"/>
  <c r="N1244" i="36"/>
  <c r="P1244" i="36"/>
  <c r="Q1244" i="36"/>
  <c r="M1245" i="36"/>
  <c r="N1245" i="36"/>
  <c r="P1245" i="36"/>
  <c r="Q1245" i="36"/>
  <c r="G1245" i="36"/>
  <c r="G1244" i="36"/>
  <c r="C1244" i="36"/>
  <c r="C1245" i="36"/>
  <c r="Q1243" i="36"/>
  <c r="M1243" i="36"/>
  <c r="N1243" i="36"/>
  <c r="P1243" i="36"/>
  <c r="G1243" i="36"/>
  <c r="C1243" i="36"/>
  <c r="M1242" i="36"/>
  <c r="N1242" i="36"/>
  <c r="P1242" i="36"/>
  <c r="Q1242" i="36"/>
  <c r="G1242" i="36"/>
  <c r="G1241" i="36"/>
  <c r="C1242" i="36"/>
  <c r="M1241" i="36"/>
  <c r="N1241" i="36"/>
  <c r="P1241" i="36"/>
  <c r="Q1241" i="36"/>
  <c r="C1241" i="36"/>
  <c r="M1240" i="36"/>
  <c r="N1240" i="36"/>
  <c r="P1240" i="36"/>
  <c r="Q1240" i="36"/>
  <c r="G1240" i="36"/>
  <c r="C1240" i="36"/>
  <c r="M1239" i="36"/>
  <c r="N1239" i="36"/>
  <c r="P1239" i="36"/>
  <c r="Q1239" i="36"/>
  <c r="G1239" i="36"/>
  <c r="C1239" i="36"/>
  <c r="M1238" i="36"/>
  <c r="N1238" i="36"/>
  <c r="P1238" i="36"/>
  <c r="Q1238" i="36"/>
  <c r="G1238" i="36"/>
  <c r="C1238" i="36"/>
  <c r="M1237" i="36"/>
  <c r="N1237" i="36"/>
  <c r="P1237" i="36"/>
  <c r="Q1237" i="36"/>
  <c r="G1237" i="36"/>
  <c r="C1237" i="36"/>
  <c r="M1236" i="36"/>
  <c r="N1236" i="36"/>
  <c r="P1236" i="36"/>
  <c r="Q1236" i="36"/>
  <c r="G1236" i="36"/>
  <c r="C1236" i="36"/>
  <c r="M1235" i="36"/>
  <c r="N1235" i="36"/>
  <c r="P1235" i="36"/>
  <c r="Q1235" i="36"/>
  <c r="G1235" i="36"/>
  <c r="C1235" i="36"/>
  <c r="M1234" i="36"/>
  <c r="N1234" i="36"/>
  <c r="P1234" i="36"/>
  <c r="Q1234" i="36"/>
  <c r="G1234" i="36"/>
  <c r="C1234" i="36"/>
  <c r="W16" i="33"/>
  <c r="G1233" i="36"/>
  <c r="M1232" i="36"/>
  <c r="N1232" i="36"/>
  <c r="P1232" i="36"/>
  <c r="Q1232" i="36"/>
  <c r="M1233" i="36"/>
  <c r="N1233" i="36"/>
  <c r="P1233" i="36"/>
  <c r="Q1233" i="36"/>
  <c r="G1232" i="36"/>
  <c r="C1232" i="36"/>
  <c r="C1233" i="36"/>
  <c r="M1229" i="36"/>
  <c r="N1229" i="36"/>
  <c r="P1229" i="36"/>
  <c r="Q1229" i="36"/>
  <c r="M1230" i="36"/>
  <c r="N1230" i="36"/>
  <c r="P1230" i="36"/>
  <c r="Q1230" i="36"/>
  <c r="M1231" i="36"/>
  <c r="N1231" i="36"/>
  <c r="P1231" i="36"/>
  <c r="Q1231" i="36"/>
  <c r="G1231" i="36"/>
  <c r="G1230" i="36"/>
  <c r="G1229" i="36"/>
  <c r="C1229" i="36"/>
  <c r="C1230" i="36"/>
  <c r="C1231" i="36"/>
  <c r="M1228" i="36"/>
  <c r="N1228" i="36"/>
  <c r="P1228" i="36"/>
  <c r="Q1228" i="36"/>
  <c r="G1228" i="36"/>
  <c r="C1228" i="36"/>
  <c r="M1227" i="36"/>
  <c r="N1227" i="36"/>
  <c r="P1227" i="36"/>
  <c r="Q1227" i="36"/>
  <c r="G1227" i="36"/>
  <c r="C1227" i="36"/>
  <c r="M1226" i="36"/>
  <c r="N1226" i="36"/>
  <c r="P1226" i="36"/>
  <c r="Q1226" i="36"/>
  <c r="G1226" i="36"/>
  <c r="C1226" i="36"/>
  <c r="M1225" i="36"/>
  <c r="N1225" i="36"/>
  <c r="P1225" i="36"/>
  <c r="Q1225" i="36"/>
  <c r="G1225" i="36"/>
  <c r="C1225" i="36"/>
  <c r="M1224" i="36"/>
  <c r="N1224" i="36"/>
  <c r="P1224" i="36"/>
  <c r="Q1224" i="36"/>
  <c r="G1224" i="36"/>
  <c r="C1224" i="36"/>
  <c r="M1223" i="36"/>
  <c r="N1223" i="36"/>
  <c r="P1223" i="36"/>
  <c r="Q1223" i="36"/>
  <c r="G1223" i="36"/>
  <c r="C1223" i="36"/>
  <c r="G1222" i="36"/>
  <c r="M1221" i="36"/>
  <c r="N1221" i="36"/>
  <c r="P1221" i="36"/>
  <c r="Q1221" i="36"/>
  <c r="M1222" i="36"/>
  <c r="N1222" i="36"/>
  <c r="P1222" i="36"/>
  <c r="Q1222" i="36"/>
  <c r="G1221" i="36"/>
  <c r="C1221" i="36"/>
  <c r="C1222" i="36"/>
  <c r="C1220" i="36"/>
  <c r="M1220" i="36"/>
  <c r="N1220" i="36"/>
  <c r="P1220" i="36"/>
  <c r="Q1220" i="36"/>
  <c r="G1220" i="36"/>
  <c r="M1219" i="36"/>
  <c r="N1219" i="36"/>
  <c r="P1219" i="36"/>
  <c r="Q1219" i="36"/>
  <c r="G1219" i="36"/>
  <c r="G1218" i="36"/>
  <c r="C1219" i="36"/>
  <c r="M1218" i="36"/>
  <c r="N1218" i="36"/>
  <c r="P1218" i="36"/>
  <c r="Q1218" i="36"/>
  <c r="C1218" i="36"/>
  <c r="M1216" i="36"/>
  <c r="N1216" i="36"/>
  <c r="P1216" i="36"/>
  <c r="Q1216" i="36"/>
  <c r="M1217" i="36"/>
  <c r="N1217" i="36"/>
  <c r="P1217" i="36"/>
  <c r="Q1217" i="36"/>
  <c r="G1217" i="36"/>
  <c r="G1216" i="36"/>
  <c r="C1216" i="36"/>
  <c r="C1217" i="36"/>
  <c r="M1215" i="36"/>
  <c r="N1215" i="36"/>
  <c r="P1215" i="36"/>
  <c r="Q1215" i="36"/>
  <c r="G1215" i="36"/>
  <c r="C1215" i="36"/>
  <c r="M1214" i="36"/>
  <c r="N1214" i="36"/>
  <c r="P1214" i="36"/>
  <c r="Q1214" i="36"/>
  <c r="G1214" i="36"/>
  <c r="C1214" i="36"/>
  <c r="M1213" i="36"/>
  <c r="N1213" i="36"/>
  <c r="P1213" i="36"/>
  <c r="Q1213" i="36"/>
  <c r="G1213" i="36"/>
  <c r="C1213" i="36"/>
  <c r="M1212" i="36"/>
  <c r="N1212" i="36"/>
  <c r="P1212" i="36"/>
  <c r="Q1212" i="36"/>
  <c r="G1212" i="36"/>
  <c r="C1212" i="36"/>
  <c r="M1211" i="36"/>
  <c r="N1211" i="36"/>
  <c r="P1211" i="36"/>
  <c r="Q1211" i="36"/>
  <c r="G1211" i="36"/>
  <c r="C1211" i="36"/>
  <c r="M1210" i="36"/>
  <c r="N1210" i="36"/>
  <c r="P1210" i="36"/>
  <c r="Q1210" i="36"/>
  <c r="G1210" i="36"/>
  <c r="C1210" i="36"/>
  <c r="M1209" i="36"/>
  <c r="N1209" i="36"/>
  <c r="P1209" i="36"/>
  <c r="Q1209" i="36"/>
  <c r="G1209" i="36"/>
  <c r="C1209" i="36"/>
  <c r="M1208" i="36"/>
  <c r="N1208" i="36"/>
  <c r="P1208" i="36"/>
  <c r="Q1208" i="36"/>
  <c r="G1208" i="36"/>
  <c r="C1208" i="36"/>
  <c r="M1205" i="36"/>
  <c r="N1205" i="36"/>
  <c r="P1205" i="36"/>
  <c r="Q1205" i="36"/>
  <c r="M1206" i="36"/>
  <c r="N1206" i="36"/>
  <c r="P1206" i="36"/>
  <c r="Q1206" i="36"/>
  <c r="M1207" i="36"/>
  <c r="N1207" i="36"/>
  <c r="P1207" i="36"/>
  <c r="Q1207" i="36"/>
  <c r="G1207" i="36"/>
  <c r="G1206" i="36"/>
  <c r="G1205" i="36"/>
  <c r="C1205" i="36"/>
  <c r="C1206" i="36"/>
  <c r="C1207" i="36"/>
  <c r="M1204" i="36"/>
  <c r="N1204" i="36"/>
  <c r="P1204" i="36"/>
  <c r="Q1204" i="36"/>
  <c r="G1204" i="36"/>
  <c r="C1204" i="36"/>
  <c r="M1200" i="36"/>
  <c r="N1200" i="36"/>
  <c r="P1200" i="36"/>
  <c r="Q1200" i="36"/>
  <c r="M1201" i="36"/>
  <c r="N1201" i="36"/>
  <c r="P1201" i="36"/>
  <c r="Q1201" i="36"/>
  <c r="M1202" i="36"/>
  <c r="N1202" i="36"/>
  <c r="P1202" i="36"/>
  <c r="Q1202" i="36"/>
  <c r="M1203" i="36"/>
  <c r="N1203" i="36"/>
  <c r="P1203" i="36"/>
  <c r="Q1203" i="36"/>
  <c r="G1203" i="36"/>
  <c r="C1203" i="36"/>
  <c r="G1202" i="36"/>
  <c r="G1201" i="36"/>
  <c r="G1200" i="36"/>
  <c r="C1200" i="36"/>
  <c r="C1201" i="36"/>
  <c r="C1202" i="36"/>
  <c r="M1199" i="36"/>
  <c r="N1199" i="36"/>
  <c r="P1199" i="36"/>
  <c r="Q1199" i="36"/>
  <c r="G1199" i="36"/>
  <c r="C1199" i="36"/>
  <c r="G1198" i="36"/>
  <c r="M1197" i="36"/>
  <c r="N1197" i="36"/>
  <c r="P1197" i="36"/>
  <c r="Q1197" i="36"/>
  <c r="M1198" i="36"/>
  <c r="N1198" i="36"/>
  <c r="P1198" i="36"/>
  <c r="Q1198" i="36"/>
  <c r="G1197" i="36"/>
  <c r="C1197" i="36"/>
  <c r="C1198" i="36"/>
  <c r="M1196" i="36"/>
  <c r="N1196" i="36"/>
  <c r="P1196" i="36"/>
  <c r="Q1196" i="36"/>
  <c r="G1196" i="36"/>
  <c r="C1196" i="36"/>
  <c r="M1195" i="36"/>
  <c r="N1195" i="36"/>
  <c r="P1195" i="36"/>
  <c r="Q1195" i="36"/>
  <c r="G1195" i="36"/>
  <c r="C1195" i="36"/>
  <c r="G1194" i="36"/>
  <c r="M1193" i="36"/>
  <c r="N1193" i="36"/>
  <c r="P1193" i="36"/>
  <c r="Q1193" i="36"/>
  <c r="M1194" i="36"/>
  <c r="N1194" i="36"/>
  <c r="P1194" i="36"/>
  <c r="Q1194" i="36"/>
  <c r="G1193" i="36"/>
  <c r="C1193" i="36"/>
  <c r="C1194" i="36"/>
  <c r="M1192" i="36"/>
  <c r="N1192" i="36"/>
  <c r="P1192" i="36"/>
  <c r="Q1192" i="36"/>
  <c r="G1192" i="36"/>
  <c r="C1192" i="36"/>
  <c r="M1191" i="36"/>
  <c r="N1191" i="36"/>
  <c r="P1191" i="36"/>
  <c r="Q1191" i="36"/>
  <c r="G1191" i="36"/>
  <c r="C1191" i="36"/>
  <c r="M1190" i="36"/>
  <c r="N1190" i="36"/>
  <c r="P1190" i="36"/>
  <c r="Q1190" i="36"/>
  <c r="G1190" i="36"/>
  <c r="C1190" i="36"/>
  <c r="M1189" i="36"/>
  <c r="N1189" i="36"/>
  <c r="P1189" i="36"/>
  <c r="Q1189" i="36"/>
  <c r="G1189" i="36"/>
  <c r="C1189" i="36"/>
  <c r="M1188" i="36"/>
  <c r="N1188" i="36"/>
  <c r="P1188" i="36"/>
  <c r="Q1188" i="36"/>
  <c r="G1188" i="36"/>
  <c r="C1188" i="36"/>
  <c r="G1187" i="36"/>
  <c r="M1186" i="36"/>
  <c r="N1186" i="36"/>
  <c r="P1186" i="36"/>
  <c r="Q1186" i="36"/>
  <c r="M1187" i="36"/>
  <c r="N1187" i="36"/>
  <c r="P1187" i="36"/>
  <c r="Q1187" i="36"/>
  <c r="G1186" i="36"/>
  <c r="C1186" i="36"/>
  <c r="C1187" i="36"/>
  <c r="G1185" i="36"/>
  <c r="M1184" i="36"/>
  <c r="N1184" i="36"/>
  <c r="P1184" i="36"/>
  <c r="Q1184" i="36"/>
  <c r="M1185" i="36"/>
  <c r="N1185" i="36"/>
  <c r="P1185" i="36"/>
  <c r="Q1185" i="36"/>
  <c r="G1184" i="36"/>
  <c r="C1184" i="36"/>
  <c r="C1185" i="36"/>
  <c r="G1183" i="36"/>
  <c r="M1182" i="36"/>
  <c r="N1182" i="36"/>
  <c r="P1182" i="36"/>
  <c r="Q1182" i="36"/>
  <c r="M1183" i="36"/>
  <c r="N1183" i="36"/>
  <c r="P1183" i="36"/>
  <c r="Q1183" i="36"/>
  <c r="G1182" i="36"/>
  <c r="C1182" i="36"/>
  <c r="C1183" i="36"/>
  <c r="M1181" i="36"/>
  <c r="N1181" i="36"/>
  <c r="P1181" i="36"/>
  <c r="Q1181" i="36"/>
  <c r="G1181" i="36"/>
  <c r="C1181" i="36"/>
  <c r="M1180" i="36"/>
  <c r="N1180" i="36"/>
  <c r="P1180" i="36"/>
  <c r="Q1180" i="36"/>
  <c r="G1180" i="36"/>
  <c r="C1180" i="36"/>
  <c r="G1176" i="36"/>
  <c r="G1177" i="36"/>
  <c r="G1178" i="36"/>
  <c r="G1179" i="36"/>
  <c r="G1175" i="36"/>
  <c r="M1174" i="36"/>
  <c r="N1174" i="36"/>
  <c r="P1174" i="36"/>
  <c r="Q1174" i="36"/>
  <c r="M1175" i="36"/>
  <c r="N1175" i="36"/>
  <c r="P1175" i="36"/>
  <c r="Q1175" i="36"/>
  <c r="M1176" i="36"/>
  <c r="N1176" i="36"/>
  <c r="P1176" i="36"/>
  <c r="Q1176" i="36"/>
  <c r="M1177" i="36"/>
  <c r="N1177" i="36"/>
  <c r="P1177" i="36"/>
  <c r="Q1177" i="36"/>
  <c r="M1178" i="36"/>
  <c r="N1178" i="36"/>
  <c r="P1178" i="36"/>
  <c r="Q1178" i="36"/>
  <c r="M1179" i="36"/>
  <c r="N1179" i="36"/>
  <c r="P1179" i="36"/>
  <c r="Q1179" i="36"/>
  <c r="G1174" i="36"/>
  <c r="C1174" i="36"/>
  <c r="C1175" i="36"/>
  <c r="C1176" i="36"/>
  <c r="C1177" i="36"/>
  <c r="C1178" i="36"/>
  <c r="C1179" i="36"/>
  <c r="M1170" i="36"/>
  <c r="N1170" i="36"/>
  <c r="P1170" i="36"/>
  <c r="Q1170" i="36"/>
  <c r="M1171" i="36"/>
  <c r="N1171" i="36"/>
  <c r="P1171" i="36"/>
  <c r="Q1171" i="36"/>
  <c r="M1172" i="36"/>
  <c r="N1172" i="36"/>
  <c r="P1172" i="36"/>
  <c r="Q1172" i="36"/>
  <c r="M1173" i="36"/>
  <c r="N1173" i="36"/>
  <c r="P1173" i="36"/>
  <c r="Q1173" i="36"/>
  <c r="G1173" i="36"/>
  <c r="G1172" i="36"/>
  <c r="G1171" i="36"/>
  <c r="G1170" i="36"/>
  <c r="C1170" i="36"/>
  <c r="C1171" i="36"/>
  <c r="C1172" i="36"/>
  <c r="C1173" i="36"/>
  <c r="M1169" i="36"/>
  <c r="N1169" i="36"/>
  <c r="P1169" i="36"/>
  <c r="Q1169" i="36"/>
  <c r="C1169" i="36"/>
  <c r="G1169" i="36"/>
  <c r="M1167" i="36"/>
  <c r="G1168" i="36"/>
  <c r="O1171" i="36" s="1"/>
  <c r="N1167" i="36"/>
  <c r="P1167" i="36"/>
  <c r="Q1167" i="36"/>
  <c r="M1168" i="36"/>
  <c r="N1168" i="36"/>
  <c r="P1168" i="36"/>
  <c r="Q1168" i="36"/>
  <c r="G1167" i="36"/>
  <c r="C1167" i="36"/>
  <c r="C1168" i="36"/>
  <c r="M1164" i="36"/>
  <c r="N1164" i="36"/>
  <c r="P1164" i="36"/>
  <c r="Q1164" i="36"/>
  <c r="M1165" i="36"/>
  <c r="N1165" i="36"/>
  <c r="P1165" i="36"/>
  <c r="Q1165" i="36"/>
  <c r="M1166" i="36"/>
  <c r="N1166" i="36"/>
  <c r="P1166" i="36"/>
  <c r="Q1166" i="36"/>
  <c r="G1166" i="36"/>
  <c r="G1165" i="36"/>
  <c r="G1164" i="36"/>
  <c r="C1164" i="36"/>
  <c r="C1165" i="36"/>
  <c r="C1166" i="36"/>
  <c r="V16" i="33"/>
  <c r="M1161" i="36"/>
  <c r="N1161" i="36"/>
  <c r="P1161" i="36"/>
  <c r="Q1161" i="36"/>
  <c r="M1162" i="36"/>
  <c r="N1162" i="36"/>
  <c r="P1162" i="36"/>
  <c r="Q1162" i="36"/>
  <c r="M1163" i="36"/>
  <c r="N1163" i="36"/>
  <c r="P1163" i="36"/>
  <c r="Q1163" i="36"/>
  <c r="G1163" i="36"/>
  <c r="G1162" i="36"/>
  <c r="C1162" i="36"/>
  <c r="C1163" i="36"/>
  <c r="G1161" i="36"/>
  <c r="C1161" i="36"/>
  <c r="G1160" i="36"/>
  <c r="M1159" i="36"/>
  <c r="N1159" i="36"/>
  <c r="P1159" i="36"/>
  <c r="Q1159" i="36"/>
  <c r="M1160" i="36"/>
  <c r="N1160" i="36"/>
  <c r="P1160" i="36"/>
  <c r="Q1160" i="36"/>
  <c r="G1159" i="36"/>
  <c r="C1159" i="36"/>
  <c r="C1160" i="36"/>
  <c r="M1158" i="36"/>
  <c r="N1158" i="36"/>
  <c r="P1158" i="36"/>
  <c r="Q1158" i="36"/>
  <c r="G1158" i="36"/>
  <c r="C1158" i="36"/>
  <c r="M1157" i="36"/>
  <c r="N1157" i="36"/>
  <c r="P1157" i="36"/>
  <c r="Q1157" i="36"/>
  <c r="G1157" i="36"/>
  <c r="C1155" i="36"/>
  <c r="C1156" i="36"/>
  <c r="C1157" i="36"/>
  <c r="M1156" i="36"/>
  <c r="N1156" i="36"/>
  <c r="P1156" i="36"/>
  <c r="Q1156" i="36"/>
  <c r="G1156" i="36"/>
  <c r="M1155" i="36"/>
  <c r="N1155" i="36"/>
  <c r="P1155" i="36"/>
  <c r="Q1155" i="36"/>
  <c r="G1155" i="36"/>
  <c r="C1154" i="36"/>
  <c r="M1154" i="36"/>
  <c r="N1154" i="36"/>
  <c r="P1154" i="36"/>
  <c r="Q1154" i="36"/>
  <c r="G1154" i="36"/>
  <c r="M1153" i="36"/>
  <c r="N1153" i="36"/>
  <c r="P1153" i="36"/>
  <c r="Q1153" i="36"/>
  <c r="G1153" i="36"/>
  <c r="C1153" i="36"/>
  <c r="M1152" i="36"/>
  <c r="N1152" i="36"/>
  <c r="P1152" i="36"/>
  <c r="Q1152" i="36"/>
  <c r="G1152" i="36"/>
  <c r="C1152" i="36"/>
  <c r="M1151" i="36"/>
  <c r="N1151" i="36"/>
  <c r="P1151" i="36"/>
  <c r="Q1151" i="36"/>
  <c r="G1151" i="36"/>
  <c r="C1151" i="36"/>
  <c r="M1150" i="36"/>
  <c r="N1150" i="36"/>
  <c r="P1150" i="36"/>
  <c r="Q1150" i="36"/>
  <c r="G1150" i="36"/>
  <c r="C1150" i="36"/>
  <c r="M1149" i="36"/>
  <c r="N1149" i="36"/>
  <c r="P1149" i="36"/>
  <c r="Q1149" i="36"/>
  <c r="G1149" i="36"/>
  <c r="C1149" i="36"/>
  <c r="M1148" i="36"/>
  <c r="N1148" i="36"/>
  <c r="P1148" i="36"/>
  <c r="Q1148" i="36"/>
  <c r="G1148" i="36"/>
  <c r="C1148" i="36"/>
  <c r="C1147" i="36"/>
  <c r="M1147" i="36"/>
  <c r="N1147" i="36"/>
  <c r="P1147" i="36"/>
  <c r="Q1147" i="36"/>
  <c r="G1147" i="36"/>
  <c r="M1146" i="36"/>
  <c r="N1146" i="36"/>
  <c r="P1146" i="36"/>
  <c r="Q1146" i="36"/>
  <c r="G1146" i="36"/>
  <c r="C1146" i="36"/>
  <c r="M1145" i="36"/>
  <c r="N1145" i="36"/>
  <c r="P1145" i="36"/>
  <c r="Q1145" i="36"/>
  <c r="G1145" i="36"/>
  <c r="C1145" i="36"/>
  <c r="M1144" i="36"/>
  <c r="N1144" i="36"/>
  <c r="P1144" i="36"/>
  <c r="Q1144" i="36"/>
  <c r="G1144" i="36"/>
  <c r="C1144" i="36"/>
  <c r="M1143" i="36"/>
  <c r="N1143" i="36"/>
  <c r="P1143" i="36"/>
  <c r="Q1143" i="36"/>
  <c r="G1143" i="36"/>
  <c r="C1143" i="36"/>
  <c r="M1142" i="36"/>
  <c r="N1142" i="36"/>
  <c r="P1142" i="36"/>
  <c r="Q1142" i="36"/>
  <c r="G1142" i="36"/>
  <c r="M1141" i="36"/>
  <c r="N1141" i="36"/>
  <c r="P1141" i="36"/>
  <c r="Q1141" i="36"/>
  <c r="C1142" i="36"/>
  <c r="G1141" i="36"/>
  <c r="C1141" i="36"/>
  <c r="M1140" i="36"/>
  <c r="N1140" i="36"/>
  <c r="P1140" i="36"/>
  <c r="Q1140" i="36"/>
  <c r="G1140" i="36"/>
  <c r="O1143" i="36" s="1"/>
  <c r="C1140" i="36"/>
  <c r="G1139" i="36"/>
  <c r="M1138" i="36"/>
  <c r="N1138" i="36"/>
  <c r="P1138" i="36"/>
  <c r="Q1138" i="36"/>
  <c r="M1139" i="36"/>
  <c r="N1139" i="36"/>
  <c r="P1139" i="36"/>
  <c r="Q1139" i="36"/>
  <c r="G1138" i="36"/>
  <c r="C1138" i="36"/>
  <c r="C1139" i="36"/>
  <c r="M1137" i="36"/>
  <c r="N1137" i="36"/>
  <c r="P1137" i="36"/>
  <c r="Q1137" i="36"/>
  <c r="G1136" i="36"/>
  <c r="G1137" i="36"/>
  <c r="C1137" i="36"/>
  <c r="M1136" i="36"/>
  <c r="N1136" i="36"/>
  <c r="P1136" i="36"/>
  <c r="Q1136" i="36"/>
  <c r="C1136" i="36"/>
  <c r="M1135" i="36"/>
  <c r="N1135" i="36"/>
  <c r="P1135" i="36"/>
  <c r="Q1135" i="36"/>
  <c r="G1135" i="36"/>
  <c r="C1135" i="36"/>
  <c r="M1134" i="36"/>
  <c r="N1134" i="36"/>
  <c r="P1134" i="36"/>
  <c r="Q1134" i="36"/>
  <c r="G1134" i="36"/>
  <c r="C1134" i="36"/>
  <c r="M1133" i="36"/>
  <c r="N1133" i="36"/>
  <c r="P1133" i="36"/>
  <c r="Q1133" i="36"/>
  <c r="G1133" i="36"/>
  <c r="C1133" i="36"/>
  <c r="M1132" i="36"/>
  <c r="N1132" i="36"/>
  <c r="P1132" i="36"/>
  <c r="Q1132" i="36"/>
  <c r="G1132" i="36"/>
  <c r="C1132" i="36"/>
  <c r="M1131" i="36"/>
  <c r="N1131" i="36"/>
  <c r="P1131" i="36"/>
  <c r="Q1131" i="36"/>
  <c r="G1131" i="36"/>
  <c r="C1131" i="36"/>
  <c r="M1130" i="36"/>
  <c r="N1130" i="36"/>
  <c r="P1130" i="36"/>
  <c r="Q1130" i="36"/>
  <c r="G1130" i="36"/>
  <c r="C1130" i="36"/>
  <c r="M1129" i="36"/>
  <c r="N1129" i="36"/>
  <c r="P1129" i="36"/>
  <c r="Q1129" i="36"/>
  <c r="G1129" i="36"/>
  <c r="C1129" i="36"/>
  <c r="M1128" i="36"/>
  <c r="N1128" i="36"/>
  <c r="P1128" i="36"/>
  <c r="Q1128" i="36"/>
  <c r="G1128" i="36"/>
  <c r="C1128" i="36"/>
  <c r="M1127" i="36"/>
  <c r="N1127" i="36"/>
  <c r="P1127" i="36"/>
  <c r="Q1127" i="36"/>
  <c r="G1127" i="36"/>
  <c r="C1127" i="36"/>
  <c r="G1126" i="36"/>
  <c r="O1129" i="36" s="1"/>
  <c r="M1126" i="36"/>
  <c r="N1126" i="36"/>
  <c r="P1126" i="36"/>
  <c r="Q1126" i="36"/>
  <c r="C1126" i="36"/>
  <c r="M1124" i="36"/>
  <c r="N1124" i="36"/>
  <c r="P1124" i="36"/>
  <c r="Q1124" i="36"/>
  <c r="M1125" i="36"/>
  <c r="N1125" i="36"/>
  <c r="P1125" i="36"/>
  <c r="Q1125" i="36"/>
  <c r="G1125" i="36"/>
  <c r="G1124" i="36"/>
  <c r="C1124" i="36"/>
  <c r="C1125" i="36"/>
  <c r="M1123" i="36"/>
  <c r="N1123" i="36"/>
  <c r="P1123" i="36"/>
  <c r="Q1123" i="36"/>
  <c r="G1123" i="36"/>
  <c r="C1123" i="36"/>
  <c r="M1122" i="36"/>
  <c r="N1122" i="36"/>
  <c r="P1122" i="36"/>
  <c r="Q1122" i="36"/>
  <c r="G1122" i="36"/>
  <c r="C1122" i="36"/>
  <c r="M1121" i="36"/>
  <c r="N1121" i="36"/>
  <c r="P1121" i="36"/>
  <c r="Q1121" i="36"/>
  <c r="G1121" i="36"/>
  <c r="C1121" i="36"/>
  <c r="M1120" i="36"/>
  <c r="N1120" i="36"/>
  <c r="P1120" i="36"/>
  <c r="Q1120" i="36"/>
  <c r="G1120" i="36"/>
  <c r="C1120" i="36"/>
  <c r="Q1119" i="36"/>
  <c r="M1119" i="36"/>
  <c r="N1119" i="36"/>
  <c r="P1119" i="36"/>
  <c r="G1119" i="36"/>
  <c r="C1119" i="36"/>
  <c r="M1118" i="36"/>
  <c r="N1118" i="36"/>
  <c r="P1118" i="36"/>
  <c r="Q1118" i="36"/>
  <c r="G1118" i="36"/>
  <c r="C1118" i="36"/>
  <c r="M1117" i="36"/>
  <c r="N1117" i="36"/>
  <c r="P1117" i="36"/>
  <c r="Q1117" i="36"/>
  <c r="G1117" i="36"/>
  <c r="C1117" i="36"/>
  <c r="M1116" i="36"/>
  <c r="N1116" i="36"/>
  <c r="P1116" i="36"/>
  <c r="Q1116" i="36"/>
  <c r="G1116" i="36"/>
  <c r="C1116" i="36"/>
  <c r="M1115" i="36"/>
  <c r="N1115" i="36"/>
  <c r="P1115" i="36"/>
  <c r="Q1115" i="36"/>
  <c r="G1115" i="36"/>
  <c r="C1115" i="36"/>
  <c r="M1113" i="36"/>
  <c r="M1114" i="36"/>
  <c r="N1114" i="36"/>
  <c r="P1114" i="36"/>
  <c r="Q1114" i="36"/>
  <c r="G1114" i="36"/>
  <c r="N1113" i="36"/>
  <c r="P1113" i="36"/>
  <c r="Q1113" i="36"/>
  <c r="G1113" i="36"/>
  <c r="C1114" i="36"/>
  <c r="C1113" i="36"/>
  <c r="P1111" i="36"/>
  <c r="Q1111" i="36"/>
  <c r="P1112" i="36"/>
  <c r="Q1112" i="36"/>
  <c r="G1112" i="36"/>
  <c r="M1111" i="36"/>
  <c r="N1111" i="36"/>
  <c r="M1112" i="36"/>
  <c r="N1112" i="36"/>
  <c r="G1111" i="36"/>
  <c r="C1111" i="36"/>
  <c r="C1112" i="36"/>
  <c r="U16" i="33"/>
  <c r="M1101" i="36"/>
  <c r="N1101" i="36"/>
  <c r="Q1101" i="36"/>
  <c r="M1102" i="36"/>
  <c r="N1102" i="36"/>
  <c r="Q1102" i="36"/>
  <c r="M1103" i="36"/>
  <c r="N1103" i="36"/>
  <c r="P1103" i="36"/>
  <c r="Q1103" i="36"/>
  <c r="M1104" i="36"/>
  <c r="N1104" i="36"/>
  <c r="P1104" i="36"/>
  <c r="Q1104" i="36"/>
  <c r="M1105" i="36"/>
  <c r="N1105" i="36"/>
  <c r="P1105" i="36"/>
  <c r="Q1105" i="36"/>
  <c r="M1106" i="36"/>
  <c r="N1106" i="36"/>
  <c r="P1106" i="36"/>
  <c r="Q1106" i="36"/>
  <c r="M1107" i="36"/>
  <c r="N1107" i="36"/>
  <c r="P1107" i="36"/>
  <c r="Q1107" i="36"/>
  <c r="M1108" i="36"/>
  <c r="N1108" i="36"/>
  <c r="P1108" i="36"/>
  <c r="Q1108" i="36"/>
  <c r="M1109" i="36"/>
  <c r="N1109" i="36"/>
  <c r="P1109" i="36"/>
  <c r="Q1109" i="36"/>
  <c r="M1110" i="36"/>
  <c r="N1110" i="36"/>
  <c r="P1110" i="36"/>
  <c r="Q1110" i="36"/>
  <c r="G1101" i="36"/>
  <c r="G1102" i="36"/>
  <c r="G1103" i="36"/>
  <c r="G1104" i="36"/>
  <c r="G1105" i="36"/>
  <c r="G1106" i="36"/>
  <c r="G1107" i="36"/>
  <c r="G1108" i="36"/>
  <c r="G1109" i="36"/>
  <c r="O1109" i="36"/>
  <c r="G1110" i="36"/>
  <c r="O1111" i="36" s="1"/>
  <c r="C1107" i="36"/>
  <c r="C1108" i="36"/>
  <c r="C1109" i="36"/>
  <c r="C1110" i="36"/>
  <c r="C1101" i="36"/>
  <c r="C1102" i="36"/>
  <c r="C1103" i="36"/>
  <c r="C1104" i="36"/>
  <c r="C1105" i="36"/>
  <c r="C1106" i="36"/>
  <c r="M1100" i="36"/>
  <c r="N1100" i="36"/>
  <c r="Q1100" i="36"/>
  <c r="G1100" i="36"/>
  <c r="C1100" i="36"/>
  <c r="H1099" i="36"/>
  <c r="G1099" i="36"/>
  <c r="G1098" i="36"/>
  <c r="G1097" i="36"/>
  <c r="M1096" i="36"/>
  <c r="N1096" i="36"/>
  <c r="P1096" i="36"/>
  <c r="Q1096" i="36"/>
  <c r="M1097" i="36"/>
  <c r="N1097" i="36"/>
  <c r="P1097" i="36"/>
  <c r="Q1097" i="36"/>
  <c r="M1098" i="36"/>
  <c r="N1098" i="36"/>
  <c r="P1098" i="36"/>
  <c r="Q1098" i="36"/>
  <c r="M1099" i="36"/>
  <c r="N1099" i="36"/>
  <c r="Q1099" i="36"/>
  <c r="G1096" i="36"/>
  <c r="O1097" i="36" s="1"/>
  <c r="C1096" i="36"/>
  <c r="C1097" i="36"/>
  <c r="C1098" i="36"/>
  <c r="C1099" i="36"/>
  <c r="M1095" i="36"/>
  <c r="N1095" i="36"/>
  <c r="P1095" i="36"/>
  <c r="Q1095" i="36"/>
  <c r="G1095" i="36"/>
  <c r="C1095" i="36"/>
  <c r="M1094" i="36"/>
  <c r="N1094" i="36"/>
  <c r="P1094" i="36"/>
  <c r="Q1094" i="36"/>
  <c r="G1094" i="36"/>
  <c r="C1094" i="36"/>
  <c r="M1093" i="36"/>
  <c r="N1093" i="36"/>
  <c r="P1093" i="36"/>
  <c r="Q1093" i="36"/>
  <c r="G1093" i="36"/>
  <c r="C1093" i="36"/>
  <c r="M1092" i="36"/>
  <c r="N1092" i="36"/>
  <c r="P1092" i="36"/>
  <c r="Q1092" i="36"/>
  <c r="G1092" i="36"/>
  <c r="C1092" i="36"/>
  <c r="M1091" i="36"/>
  <c r="N1091" i="36"/>
  <c r="P1091" i="36"/>
  <c r="Q1091" i="36"/>
  <c r="G1091" i="36"/>
  <c r="C1091" i="36"/>
  <c r="Q1090" i="36"/>
  <c r="M1090" i="36"/>
  <c r="N1090" i="36"/>
  <c r="P1090" i="36"/>
  <c r="G1090" i="36"/>
  <c r="O1093" i="36" s="1"/>
  <c r="C1090" i="36"/>
  <c r="M1089" i="36"/>
  <c r="N1089" i="36"/>
  <c r="P1089" i="36"/>
  <c r="Q1089" i="36"/>
  <c r="G1089" i="36"/>
  <c r="C1089" i="36"/>
  <c r="T16" i="33"/>
  <c r="G1088" i="36"/>
  <c r="O1089" i="36" s="1"/>
  <c r="M1087" i="36"/>
  <c r="N1087" i="36"/>
  <c r="P1087" i="36"/>
  <c r="Q1087" i="36"/>
  <c r="M1088" i="36"/>
  <c r="N1088" i="36"/>
  <c r="P1088" i="36"/>
  <c r="Q1088" i="36"/>
  <c r="G1087" i="36"/>
  <c r="C1087" i="36"/>
  <c r="C1088" i="36"/>
  <c r="M1086" i="36"/>
  <c r="N1086" i="36"/>
  <c r="P1086" i="36"/>
  <c r="Q1086" i="36"/>
  <c r="G1086" i="36"/>
  <c r="C1086" i="36"/>
  <c r="G1085" i="36"/>
  <c r="M1084" i="36"/>
  <c r="N1084" i="36"/>
  <c r="P1084" i="36"/>
  <c r="Q1084" i="36"/>
  <c r="M1085" i="36"/>
  <c r="N1085" i="36"/>
  <c r="P1085" i="36"/>
  <c r="Q1085" i="36"/>
  <c r="G1084" i="36"/>
  <c r="C1084" i="36"/>
  <c r="C1085" i="36"/>
  <c r="M1083" i="36"/>
  <c r="N1083" i="36"/>
  <c r="P1083" i="36"/>
  <c r="Q1083" i="36"/>
  <c r="G1083" i="36"/>
  <c r="O1086" i="36" s="1"/>
  <c r="C1083" i="36"/>
  <c r="M1082" i="36"/>
  <c r="N1082" i="36"/>
  <c r="P1082" i="36"/>
  <c r="Q1082" i="36"/>
  <c r="G1082" i="36"/>
  <c r="C1082" i="36"/>
  <c r="M1081" i="36"/>
  <c r="N1081" i="36"/>
  <c r="P1081" i="36"/>
  <c r="Q1081" i="36"/>
  <c r="G1081" i="36"/>
  <c r="O1083" i="36" s="1"/>
  <c r="C1081" i="36"/>
  <c r="M1080" i="36"/>
  <c r="N1080" i="36"/>
  <c r="P1080" i="36"/>
  <c r="Q1080" i="36"/>
  <c r="G1080" i="36"/>
  <c r="C1080" i="36"/>
  <c r="M1079" i="36"/>
  <c r="N1079" i="36"/>
  <c r="P1079" i="36"/>
  <c r="Q1079" i="36"/>
  <c r="G1079" i="36"/>
  <c r="O1082" i="36" s="1"/>
  <c r="C1079" i="36"/>
  <c r="M1078" i="36"/>
  <c r="N1078" i="36"/>
  <c r="P1078" i="36"/>
  <c r="Q1078" i="36"/>
  <c r="G1078" i="36"/>
  <c r="C1078" i="36"/>
  <c r="M1077" i="36"/>
  <c r="N1077" i="36"/>
  <c r="P1077" i="36"/>
  <c r="Q1077" i="36"/>
  <c r="G1077" i="36"/>
  <c r="O1079" i="36" s="1"/>
  <c r="C1077" i="36"/>
  <c r="M1076" i="36"/>
  <c r="N1076" i="36"/>
  <c r="P1076" i="36"/>
  <c r="Q1076" i="36"/>
  <c r="G1076" i="36"/>
  <c r="C1076" i="36"/>
  <c r="M1075" i="36"/>
  <c r="N1075" i="36"/>
  <c r="P1075" i="36"/>
  <c r="Q1075" i="36"/>
  <c r="G1075" i="36"/>
  <c r="C1075" i="36"/>
  <c r="P8" i="36"/>
  <c r="Q8" i="36"/>
  <c r="P9" i="36"/>
  <c r="Q9" i="36"/>
  <c r="P10" i="36"/>
  <c r="Q10" i="36"/>
  <c r="P11" i="36"/>
  <c r="Q11" i="36"/>
  <c r="P12" i="36"/>
  <c r="Q12" i="36"/>
  <c r="P13" i="36"/>
  <c r="Q13" i="36"/>
  <c r="P14" i="36"/>
  <c r="Q14" i="36"/>
  <c r="P15" i="36"/>
  <c r="Q15" i="36"/>
  <c r="P16" i="36"/>
  <c r="Q16" i="36"/>
  <c r="P17" i="36"/>
  <c r="Q17" i="36"/>
  <c r="P18" i="36"/>
  <c r="Q18" i="36"/>
  <c r="P19" i="36"/>
  <c r="Q19" i="36"/>
  <c r="P20" i="36"/>
  <c r="Q20" i="36"/>
  <c r="P21" i="36"/>
  <c r="Q21" i="36"/>
  <c r="P22" i="36"/>
  <c r="Q22" i="36"/>
  <c r="P23" i="36"/>
  <c r="Q23" i="36"/>
  <c r="P24" i="36"/>
  <c r="Q24" i="36"/>
  <c r="P25" i="36"/>
  <c r="Q25" i="36"/>
  <c r="P26" i="36"/>
  <c r="Q26" i="36"/>
  <c r="P27" i="36"/>
  <c r="Q27" i="36"/>
  <c r="P28" i="36"/>
  <c r="Q28" i="36"/>
  <c r="P29" i="36"/>
  <c r="Q29" i="36"/>
  <c r="P30" i="36"/>
  <c r="Q30" i="36"/>
  <c r="P31" i="36"/>
  <c r="Q31" i="36"/>
  <c r="P32" i="36"/>
  <c r="Q32" i="36"/>
  <c r="P33" i="36"/>
  <c r="Q33" i="36"/>
  <c r="P34" i="36"/>
  <c r="Q34" i="36"/>
  <c r="P35" i="36"/>
  <c r="Q35" i="36"/>
  <c r="P36" i="36"/>
  <c r="Q36" i="36"/>
  <c r="P37" i="36"/>
  <c r="Q37" i="36"/>
  <c r="P38" i="36"/>
  <c r="Q38" i="36"/>
  <c r="P39" i="36"/>
  <c r="Q39" i="36"/>
  <c r="P40" i="36"/>
  <c r="Q40" i="36"/>
  <c r="P41" i="36"/>
  <c r="Q41" i="36"/>
  <c r="P42" i="36"/>
  <c r="Q42" i="36"/>
  <c r="P43" i="36"/>
  <c r="Q43" i="36"/>
  <c r="P44" i="36"/>
  <c r="Q44" i="36"/>
  <c r="P45" i="36"/>
  <c r="Q45" i="36"/>
  <c r="P46" i="36"/>
  <c r="Q46" i="36"/>
  <c r="P47" i="36"/>
  <c r="Q47" i="36"/>
  <c r="P48" i="36"/>
  <c r="Q48" i="36"/>
  <c r="P49" i="36"/>
  <c r="Q49" i="36"/>
  <c r="P50" i="36"/>
  <c r="Q50" i="36"/>
  <c r="P51" i="36"/>
  <c r="Q51" i="36"/>
  <c r="P52" i="36"/>
  <c r="Q52" i="36"/>
  <c r="P53" i="36"/>
  <c r="Q53" i="36"/>
  <c r="P54" i="36"/>
  <c r="Q54" i="36"/>
  <c r="P55" i="36"/>
  <c r="Q55" i="36"/>
  <c r="P56" i="36"/>
  <c r="Q56" i="36"/>
  <c r="P57" i="36"/>
  <c r="Q57" i="36"/>
  <c r="P58" i="36"/>
  <c r="Q58" i="36"/>
  <c r="P59" i="36"/>
  <c r="Q59" i="36"/>
  <c r="P60" i="36"/>
  <c r="Q60" i="36"/>
  <c r="P61" i="36"/>
  <c r="Q61" i="36"/>
  <c r="P62" i="36"/>
  <c r="Q62" i="36"/>
  <c r="P63" i="36"/>
  <c r="Q63" i="36"/>
  <c r="P64" i="36"/>
  <c r="Q64" i="36"/>
  <c r="P65" i="36"/>
  <c r="Q65" i="36"/>
  <c r="P66" i="36"/>
  <c r="Q66" i="36"/>
  <c r="P67" i="36"/>
  <c r="Q67" i="36"/>
  <c r="P68" i="36"/>
  <c r="Q68" i="36"/>
  <c r="P69" i="36"/>
  <c r="Q69" i="36"/>
  <c r="P70" i="36"/>
  <c r="Q70" i="36"/>
  <c r="P71" i="36"/>
  <c r="Q71" i="36"/>
  <c r="P72" i="36"/>
  <c r="Q72" i="36"/>
  <c r="P73" i="36"/>
  <c r="Q73" i="36"/>
  <c r="P74" i="36"/>
  <c r="Q74" i="36"/>
  <c r="P75" i="36"/>
  <c r="Q75" i="36"/>
  <c r="P76" i="36"/>
  <c r="Q76" i="36"/>
  <c r="P77" i="36"/>
  <c r="Q77" i="36"/>
  <c r="P78" i="36"/>
  <c r="Q78" i="36"/>
  <c r="P79" i="36"/>
  <c r="Q79" i="36"/>
  <c r="P80" i="36"/>
  <c r="Q80" i="36"/>
  <c r="P81" i="36"/>
  <c r="Q81" i="36"/>
  <c r="P82" i="36"/>
  <c r="Q82" i="36"/>
  <c r="P83" i="36"/>
  <c r="Q83" i="36"/>
  <c r="P84" i="36"/>
  <c r="Q84" i="36"/>
  <c r="P85" i="36"/>
  <c r="Q85" i="36"/>
  <c r="P86" i="36"/>
  <c r="Q86" i="36"/>
  <c r="P87" i="36"/>
  <c r="Q87" i="36"/>
  <c r="P88" i="36"/>
  <c r="Q88" i="36"/>
  <c r="P89" i="36"/>
  <c r="Q89" i="36"/>
  <c r="P90" i="36"/>
  <c r="Q90" i="36"/>
  <c r="P91" i="36"/>
  <c r="Q91" i="36"/>
  <c r="P92" i="36"/>
  <c r="Q92" i="36"/>
  <c r="P93" i="36"/>
  <c r="Q93" i="36"/>
  <c r="P94" i="36"/>
  <c r="Q94" i="36"/>
  <c r="P95" i="36"/>
  <c r="Q95" i="36"/>
  <c r="P96" i="36"/>
  <c r="Q96" i="36"/>
  <c r="P97" i="36"/>
  <c r="Q97" i="36"/>
  <c r="P98" i="36"/>
  <c r="Q98" i="36"/>
  <c r="P99" i="36"/>
  <c r="Q99" i="36"/>
  <c r="P100" i="36"/>
  <c r="Q100" i="36"/>
  <c r="P101" i="36"/>
  <c r="Q101" i="36"/>
  <c r="P102" i="36"/>
  <c r="Q102" i="36"/>
  <c r="P103" i="36"/>
  <c r="Q103" i="36"/>
  <c r="P104" i="36"/>
  <c r="Q104" i="36"/>
  <c r="P105" i="36"/>
  <c r="Q105" i="36"/>
  <c r="P106" i="36"/>
  <c r="Q106" i="36"/>
  <c r="P107" i="36"/>
  <c r="Q107" i="36"/>
  <c r="P108" i="36"/>
  <c r="Q108" i="36"/>
  <c r="P109" i="36"/>
  <c r="Q109" i="36"/>
  <c r="P110" i="36"/>
  <c r="Q110" i="36"/>
  <c r="P111" i="36"/>
  <c r="Q111" i="36"/>
  <c r="P112" i="36"/>
  <c r="Q112" i="36"/>
  <c r="P113" i="36"/>
  <c r="Q113" i="36"/>
  <c r="P114" i="36"/>
  <c r="Q114" i="36"/>
  <c r="P115" i="36"/>
  <c r="Q115" i="36"/>
  <c r="P116" i="36"/>
  <c r="Q116" i="36"/>
  <c r="P117" i="36"/>
  <c r="Q117" i="36"/>
  <c r="P118" i="36"/>
  <c r="Q118" i="36"/>
  <c r="P119" i="36"/>
  <c r="Q119" i="36"/>
  <c r="P120" i="36"/>
  <c r="Q120" i="36"/>
  <c r="P121" i="36"/>
  <c r="Q121" i="36"/>
  <c r="P122" i="36"/>
  <c r="Q122" i="36"/>
  <c r="P123" i="36"/>
  <c r="Q123" i="36"/>
  <c r="P124" i="36"/>
  <c r="Q124" i="36"/>
  <c r="P125" i="36"/>
  <c r="Q125" i="36"/>
  <c r="P126" i="36"/>
  <c r="Q126" i="36"/>
  <c r="P127" i="36"/>
  <c r="Q127" i="36"/>
  <c r="P128" i="36"/>
  <c r="Q128" i="36"/>
  <c r="P129" i="36"/>
  <c r="Q129" i="36"/>
  <c r="P130" i="36"/>
  <c r="Q130" i="36"/>
  <c r="P131" i="36"/>
  <c r="Q131" i="36"/>
  <c r="P132" i="36"/>
  <c r="Q132" i="36"/>
  <c r="P133" i="36"/>
  <c r="Q133" i="36"/>
  <c r="P134" i="36"/>
  <c r="Q134" i="36"/>
  <c r="P135" i="36"/>
  <c r="Q135" i="36"/>
  <c r="P136" i="36"/>
  <c r="Q136" i="36"/>
  <c r="P137" i="36"/>
  <c r="Q137" i="36"/>
  <c r="P138" i="36"/>
  <c r="Q138" i="36"/>
  <c r="P139" i="36"/>
  <c r="Q139" i="36"/>
  <c r="P140" i="36"/>
  <c r="Q140" i="36"/>
  <c r="P141" i="36"/>
  <c r="Q141" i="36"/>
  <c r="P142" i="36"/>
  <c r="Q142" i="36"/>
  <c r="P143" i="36"/>
  <c r="Q143" i="36"/>
  <c r="P144" i="36"/>
  <c r="Q144" i="36"/>
  <c r="P145" i="36"/>
  <c r="Q145" i="36"/>
  <c r="P146" i="36"/>
  <c r="Q146" i="36"/>
  <c r="P147" i="36"/>
  <c r="Q147" i="36"/>
  <c r="P148" i="36"/>
  <c r="Q148" i="36"/>
  <c r="P149" i="36"/>
  <c r="Q149" i="36"/>
  <c r="P150" i="36"/>
  <c r="Q150" i="36"/>
  <c r="P151" i="36"/>
  <c r="Q151" i="36"/>
  <c r="P152" i="36"/>
  <c r="Q152" i="36"/>
  <c r="P153" i="36"/>
  <c r="Q153" i="36"/>
  <c r="P154" i="36"/>
  <c r="Q154" i="36"/>
  <c r="P155" i="36"/>
  <c r="Q155" i="36"/>
  <c r="P156" i="36"/>
  <c r="Q156" i="36"/>
  <c r="P157" i="36"/>
  <c r="Q157" i="36"/>
  <c r="P158" i="36"/>
  <c r="Q158" i="36"/>
  <c r="P159" i="36"/>
  <c r="Q159" i="36"/>
  <c r="P160" i="36"/>
  <c r="Q160" i="36"/>
  <c r="P161" i="36"/>
  <c r="Q161" i="36"/>
  <c r="P162" i="36"/>
  <c r="Q162" i="36"/>
  <c r="P163" i="36"/>
  <c r="Q163" i="36"/>
  <c r="P164" i="36"/>
  <c r="Q164" i="36"/>
  <c r="P165" i="36"/>
  <c r="Q165" i="36"/>
  <c r="P166" i="36"/>
  <c r="Q166" i="36"/>
  <c r="P167" i="36"/>
  <c r="Q167" i="36"/>
  <c r="P168" i="36"/>
  <c r="Q168" i="36"/>
  <c r="P169" i="36"/>
  <c r="Q169" i="36"/>
  <c r="P170" i="36"/>
  <c r="Q170" i="36"/>
  <c r="P171" i="36"/>
  <c r="Q171" i="36"/>
  <c r="P172" i="36"/>
  <c r="Q172" i="36"/>
  <c r="P173" i="36"/>
  <c r="Q173" i="36"/>
  <c r="P174" i="36"/>
  <c r="Q174" i="36"/>
  <c r="P175" i="36"/>
  <c r="Q175" i="36"/>
  <c r="P176" i="36"/>
  <c r="Q176" i="36"/>
  <c r="P177" i="36"/>
  <c r="Q177" i="36"/>
  <c r="P178" i="36"/>
  <c r="Q178" i="36"/>
  <c r="P179" i="36"/>
  <c r="Q179" i="36"/>
  <c r="P180" i="36"/>
  <c r="Q180" i="36"/>
  <c r="P181" i="36"/>
  <c r="Q181" i="36"/>
  <c r="P182" i="36"/>
  <c r="Q182" i="36"/>
  <c r="P183" i="36"/>
  <c r="Q183" i="36"/>
  <c r="P184" i="36"/>
  <c r="Q184" i="36"/>
  <c r="P185" i="36"/>
  <c r="Q185" i="36"/>
  <c r="P186" i="36"/>
  <c r="Q186" i="36"/>
  <c r="P187" i="36"/>
  <c r="Q187" i="36"/>
  <c r="P188" i="36"/>
  <c r="Q188" i="36"/>
  <c r="P189" i="36"/>
  <c r="Q189" i="36"/>
  <c r="P190" i="36"/>
  <c r="Q190" i="36"/>
  <c r="P191" i="36"/>
  <c r="Q191" i="36"/>
  <c r="P192" i="36"/>
  <c r="Q192" i="36"/>
  <c r="P193" i="36"/>
  <c r="Q193" i="36"/>
  <c r="P194" i="36"/>
  <c r="Q194" i="36"/>
  <c r="P195" i="36"/>
  <c r="Q195" i="36"/>
  <c r="P196" i="36"/>
  <c r="Q196" i="36"/>
  <c r="P197" i="36"/>
  <c r="Q197" i="36"/>
  <c r="P198" i="36"/>
  <c r="Q198" i="36"/>
  <c r="P199" i="36"/>
  <c r="Q199" i="36"/>
  <c r="P200" i="36"/>
  <c r="Q200" i="36"/>
  <c r="P201" i="36"/>
  <c r="Q201" i="36"/>
  <c r="P202" i="36"/>
  <c r="Q202" i="36"/>
  <c r="P203" i="36"/>
  <c r="Q203" i="36"/>
  <c r="P204" i="36"/>
  <c r="Q204" i="36"/>
  <c r="P205" i="36"/>
  <c r="Q205" i="36"/>
  <c r="P206" i="36"/>
  <c r="Q206" i="36"/>
  <c r="P207" i="36"/>
  <c r="Q207" i="36"/>
  <c r="P208" i="36"/>
  <c r="Q208" i="36"/>
  <c r="P209" i="36"/>
  <c r="Q209" i="36"/>
  <c r="P210" i="36"/>
  <c r="Q210" i="36"/>
  <c r="P211" i="36"/>
  <c r="Q211" i="36"/>
  <c r="P212" i="36"/>
  <c r="Q212" i="36"/>
  <c r="P213" i="36"/>
  <c r="Q213" i="36"/>
  <c r="P214" i="36"/>
  <c r="Q214" i="36"/>
  <c r="P215" i="36"/>
  <c r="Q215" i="36"/>
  <c r="P216" i="36"/>
  <c r="Q216" i="36"/>
  <c r="P217" i="36"/>
  <c r="Q217" i="36"/>
  <c r="P218" i="36"/>
  <c r="Q218" i="36"/>
  <c r="P219" i="36"/>
  <c r="Q219" i="36"/>
  <c r="P220" i="36"/>
  <c r="Q220" i="36"/>
  <c r="P221" i="36"/>
  <c r="Q221" i="36"/>
  <c r="P222" i="36"/>
  <c r="Q222" i="36"/>
  <c r="P223" i="36"/>
  <c r="Q223" i="36"/>
  <c r="P224" i="36"/>
  <c r="Q224" i="36"/>
  <c r="P225" i="36"/>
  <c r="Q225" i="36"/>
  <c r="P226" i="36"/>
  <c r="Q226" i="36"/>
  <c r="P227" i="36"/>
  <c r="Q227" i="36"/>
  <c r="P228" i="36"/>
  <c r="Q228" i="36"/>
  <c r="P229" i="36"/>
  <c r="Q229" i="36"/>
  <c r="P230" i="36"/>
  <c r="Q230" i="36"/>
  <c r="P231" i="36"/>
  <c r="Q231" i="36"/>
  <c r="P232" i="36"/>
  <c r="Q232" i="36"/>
  <c r="P233" i="36"/>
  <c r="Q233" i="36"/>
  <c r="P234" i="36"/>
  <c r="Q234" i="36"/>
  <c r="P235" i="36"/>
  <c r="Q235" i="36"/>
  <c r="P236" i="36"/>
  <c r="Q236" i="36"/>
  <c r="P237" i="36"/>
  <c r="Q237" i="36"/>
  <c r="P238" i="36"/>
  <c r="Q238" i="36"/>
  <c r="P239" i="36"/>
  <c r="Q239" i="36"/>
  <c r="P240" i="36"/>
  <c r="Q240" i="36"/>
  <c r="P241" i="36"/>
  <c r="Q241" i="36"/>
  <c r="P242" i="36"/>
  <c r="Q242" i="36"/>
  <c r="P243" i="36"/>
  <c r="Q243" i="36"/>
  <c r="P244" i="36"/>
  <c r="Q244" i="36"/>
  <c r="P245" i="36"/>
  <c r="Q245" i="36"/>
  <c r="P246" i="36"/>
  <c r="Q246" i="36"/>
  <c r="P247" i="36"/>
  <c r="Q247" i="36"/>
  <c r="P248" i="36"/>
  <c r="Q248" i="36"/>
  <c r="P249" i="36"/>
  <c r="Q249" i="36"/>
  <c r="P250" i="36"/>
  <c r="Q250" i="36"/>
  <c r="P251" i="36"/>
  <c r="Q251" i="36"/>
  <c r="P252" i="36"/>
  <c r="Q252" i="36"/>
  <c r="P253" i="36"/>
  <c r="Q253" i="36"/>
  <c r="P254" i="36"/>
  <c r="Q254" i="36"/>
  <c r="P255" i="36"/>
  <c r="Q255" i="36"/>
  <c r="P256" i="36"/>
  <c r="Q256" i="36"/>
  <c r="P257" i="36"/>
  <c r="Q257" i="36"/>
  <c r="P258" i="36"/>
  <c r="Q258" i="36"/>
  <c r="P259" i="36"/>
  <c r="Q259" i="36"/>
  <c r="P260" i="36"/>
  <c r="Q260" i="36"/>
  <c r="P261" i="36"/>
  <c r="Q261" i="36"/>
  <c r="P262" i="36"/>
  <c r="Q262" i="36"/>
  <c r="P263" i="36"/>
  <c r="Q263" i="36"/>
  <c r="P264" i="36"/>
  <c r="Q264" i="36"/>
  <c r="P265" i="36"/>
  <c r="Q265" i="36"/>
  <c r="P266" i="36"/>
  <c r="Q266" i="36"/>
  <c r="P267" i="36"/>
  <c r="Q267" i="36"/>
  <c r="P268" i="36"/>
  <c r="Q268" i="36"/>
  <c r="P269" i="36"/>
  <c r="Q269" i="36"/>
  <c r="P270" i="36"/>
  <c r="Q270" i="36"/>
  <c r="P271" i="36"/>
  <c r="Q271" i="36"/>
  <c r="P272" i="36"/>
  <c r="Q272" i="36"/>
  <c r="P273" i="36"/>
  <c r="Q273" i="36"/>
  <c r="P274" i="36"/>
  <c r="Q274" i="36"/>
  <c r="P275" i="36"/>
  <c r="Q275" i="36"/>
  <c r="P276" i="36"/>
  <c r="Q276" i="36"/>
  <c r="P277" i="36"/>
  <c r="Q277" i="36"/>
  <c r="P278" i="36"/>
  <c r="Q278" i="36"/>
  <c r="P279" i="36"/>
  <c r="Q279" i="36"/>
  <c r="P280" i="36"/>
  <c r="Q280" i="36"/>
  <c r="P281" i="36"/>
  <c r="Q281" i="36"/>
  <c r="P282" i="36"/>
  <c r="Q282" i="36"/>
  <c r="P283" i="36"/>
  <c r="Q283" i="36"/>
  <c r="P284" i="36"/>
  <c r="Q284" i="36"/>
  <c r="P285" i="36"/>
  <c r="Q285" i="36"/>
  <c r="P286" i="36"/>
  <c r="Q286" i="36"/>
  <c r="P287" i="36"/>
  <c r="Q287" i="36"/>
  <c r="P288" i="36"/>
  <c r="Q288" i="36"/>
  <c r="P289" i="36"/>
  <c r="Q289" i="36"/>
  <c r="P290" i="36"/>
  <c r="Q290" i="36"/>
  <c r="P291" i="36"/>
  <c r="Q291" i="36"/>
  <c r="P292" i="36"/>
  <c r="Q292" i="36"/>
  <c r="P293" i="36"/>
  <c r="Q293" i="36"/>
  <c r="P294" i="36"/>
  <c r="Q294" i="36"/>
  <c r="P295" i="36"/>
  <c r="Q295" i="36"/>
  <c r="P296" i="36"/>
  <c r="Q296" i="36"/>
  <c r="P297" i="36"/>
  <c r="Q297" i="36"/>
  <c r="P298" i="36"/>
  <c r="Q298" i="36"/>
  <c r="P299" i="36"/>
  <c r="Q299" i="36"/>
  <c r="P300" i="36"/>
  <c r="Q300" i="36"/>
  <c r="P301" i="36"/>
  <c r="Q301" i="36"/>
  <c r="P302" i="36"/>
  <c r="Q302" i="36"/>
  <c r="P303" i="36"/>
  <c r="Q303" i="36"/>
  <c r="P304" i="36"/>
  <c r="Q304" i="36"/>
  <c r="P305" i="36"/>
  <c r="Q305" i="36"/>
  <c r="P306" i="36"/>
  <c r="Q306" i="36"/>
  <c r="P307" i="36"/>
  <c r="Q307" i="36"/>
  <c r="P308" i="36"/>
  <c r="Q308" i="36"/>
  <c r="P309" i="36"/>
  <c r="Q309" i="36"/>
  <c r="P310" i="36"/>
  <c r="Q310" i="36"/>
  <c r="P311" i="36"/>
  <c r="Q311" i="36"/>
  <c r="P312" i="36"/>
  <c r="Q312" i="36"/>
  <c r="P313" i="36"/>
  <c r="Q313" i="36"/>
  <c r="P314" i="36"/>
  <c r="Q314" i="36"/>
  <c r="P315" i="36"/>
  <c r="Q315" i="36"/>
  <c r="P316" i="36"/>
  <c r="Q316" i="36"/>
  <c r="P317" i="36"/>
  <c r="Q317" i="36"/>
  <c r="P318" i="36"/>
  <c r="Q318" i="36"/>
  <c r="P319" i="36"/>
  <c r="Q319" i="36"/>
  <c r="P320" i="36"/>
  <c r="Q320" i="36"/>
  <c r="P321" i="36"/>
  <c r="Q321" i="36"/>
  <c r="P322" i="36"/>
  <c r="Q322" i="36"/>
  <c r="P323" i="36"/>
  <c r="Q323" i="36"/>
  <c r="P324" i="36"/>
  <c r="Q324" i="36"/>
  <c r="P325" i="36"/>
  <c r="Q325" i="36"/>
  <c r="P326" i="36"/>
  <c r="Q326" i="36"/>
  <c r="P327" i="36"/>
  <c r="Q327" i="36"/>
  <c r="P328" i="36"/>
  <c r="Q328" i="36"/>
  <c r="P329" i="36"/>
  <c r="Q329" i="36"/>
  <c r="P330" i="36"/>
  <c r="Q330" i="36"/>
  <c r="P331" i="36"/>
  <c r="Q331" i="36"/>
  <c r="P332" i="36"/>
  <c r="Q332" i="36"/>
  <c r="P333" i="36"/>
  <c r="Q333" i="36"/>
  <c r="P334" i="36"/>
  <c r="Q334" i="36"/>
  <c r="P335" i="36"/>
  <c r="Q335" i="36"/>
  <c r="P336" i="36"/>
  <c r="Q336" i="36"/>
  <c r="P337" i="36"/>
  <c r="Q337" i="36"/>
  <c r="P338" i="36"/>
  <c r="Q338" i="36"/>
  <c r="P339" i="36"/>
  <c r="Q339" i="36"/>
  <c r="P340" i="36"/>
  <c r="Q340" i="36"/>
  <c r="P341" i="36"/>
  <c r="Q341" i="36"/>
  <c r="P342" i="36"/>
  <c r="Q342" i="36"/>
  <c r="P343" i="36"/>
  <c r="Q343" i="36"/>
  <c r="P344" i="36"/>
  <c r="Q344" i="36"/>
  <c r="P345" i="36"/>
  <c r="Q345" i="36"/>
  <c r="P346" i="36"/>
  <c r="Q346" i="36"/>
  <c r="P347" i="36"/>
  <c r="Q347" i="36"/>
  <c r="P348" i="36"/>
  <c r="Q348" i="36"/>
  <c r="P349" i="36"/>
  <c r="Q349" i="36"/>
  <c r="P350" i="36"/>
  <c r="Q350" i="36"/>
  <c r="P351" i="36"/>
  <c r="Q351" i="36"/>
  <c r="P352" i="36"/>
  <c r="Q352" i="36"/>
  <c r="P353" i="36"/>
  <c r="Q353" i="36"/>
  <c r="P354" i="36"/>
  <c r="Q354" i="36"/>
  <c r="P355" i="36"/>
  <c r="Q355" i="36"/>
  <c r="P356" i="36"/>
  <c r="Q356" i="36"/>
  <c r="P357" i="36"/>
  <c r="Q357" i="36"/>
  <c r="P358" i="36"/>
  <c r="Q358" i="36"/>
  <c r="P359" i="36"/>
  <c r="Q359" i="36"/>
  <c r="P360" i="36"/>
  <c r="Q360" i="36"/>
  <c r="P361" i="36"/>
  <c r="Q361" i="36"/>
  <c r="P362" i="36"/>
  <c r="Q362" i="36"/>
  <c r="P363" i="36"/>
  <c r="Q363" i="36"/>
  <c r="P364" i="36"/>
  <c r="Q364" i="36"/>
  <c r="P365" i="36"/>
  <c r="Q365" i="36"/>
  <c r="P366" i="36"/>
  <c r="Q366" i="36"/>
  <c r="P367" i="36"/>
  <c r="Q367" i="36"/>
  <c r="P368" i="36"/>
  <c r="Q368" i="36"/>
  <c r="P369" i="36"/>
  <c r="Q369" i="36"/>
  <c r="P370" i="36"/>
  <c r="Q370" i="36"/>
  <c r="P371" i="36"/>
  <c r="Q371" i="36"/>
  <c r="P372" i="36"/>
  <c r="Q372" i="36"/>
  <c r="P373" i="36"/>
  <c r="Q373" i="36"/>
  <c r="P374" i="36"/>
  <c r="Q374" i="36"/>
  <c r="P375" i="36"/>
  <c r="Q375" i="36"/>
  <c r="P376" i="36"/>
  <c r="Q376" i="36"/>
  <c r="P377" i="36"/>
  <c r="Q377" i="36"/>
  <c r="P378" i="36"/>
  <c r="Q378" i="36"/>
  <c r="P379" i="36"/>
  <c r="Q379" i="36"/>
  <c r="P380" i="36"/>
  <c r="Q380" i="36"/>
  <c r="P381" i="36"/>
  <c r="Q381" i="36"/>
  <c r="P382" i="36"/>
  <c r="Q382" i="36"/>
  <c r="P383" i="36"/>
  <c r="Q383" i="36"/>
  <c r="P384" i="36"/>
  <c r="Q384" i="36"/>
  <c r="P385" i="36"/>
  <c r="Q385" i="36"/>
  <c r="P386" i="36"/>
  <c r="Q386" i="36"/>
  <c r="P387" i="36"/>
  <c r="Q387" i="36"/>
  <c r="P388" i="36"/>
  <c r="Q388" i="36"/>
  <c r="P389" i="36"/>
  <c r="Q389" i="36"/>
  <c r="P390" i="36"/>
  <c r="Q390" i="36"/>
  <c r="P391" i="36"/>
  <c r="Q391" i="36"/>
  <c r="P392" i="36"/>
  <c r="Q392" i="36"/>
  <c r="P393" i="36"/>
  <c r="Q393" i="36"/>
  <c r="P394" i="36"/>
  <c r="Q394" i="36"/>
  <c r="P395" i="36"/>
  <c r="Q395" i="36"/>
  <c r="P396" i="36"/>
  <c r="Q396" i="36"/>
  <c r="P397" i="36"/>
  <c r="Q397" i="36"/>
  <c r="P398" i="36"/>
  <c r="Q398" i="36"/>
  <c r="P399" i="36"/>
  <c r="Q399" i="36"/>
  <c r="P400" i="36"/>
  <c r="Q400" i="36"/>
  <c r="P401" i="36"/>
  <c r="Q401" i="36"/>
  <c r="P402" i="36"/>
  <c r="Q402" i="36"/>
  <c r="P403" i="36"/>
  <c r="Q403" i="36"/>
  <c r="P404" i="36"/>
  <c r="Q404" i="36"/>
  <c r="P405" i="36"/>
  <c r="Q405" i="36"/>
  <c r="P406" i="36"/>
  <c r="Q406" i="36"/>
  <c r="P407" i="36"/>
  <c r="Q407" i="36"/>
  <c r="P408" i="36"/>
  <c r="Q408" i="36"/>
  <c r="P409" i="36"/>
  <c r="Q409" i="36"/>
  <c r="P410" i="36"/>
  <c r="Q410" i="36"/>
  <c r="P411" i="36"/>
  <c r="Q411" i="36"/>
  <c r="P412" i="36"/>
  <c r="Q412" i="36"/>
  <c r="P413" i="36"/>
  <c r="Q413" i="36"/>
  <c r="P414" i="36"/>
  <c r="Q414" i="36"/>
  <c r="P415" i="36"/>
  <c r="Q415" i="36"/>
  <c r="P416" i="36"/>
  <c r="Q416" i="36"/>
  <c r="P417" i="36"/>
  <c r="Q417" i="36"/>
  <c r="P418" i="36"/>
  <c r="Q418" i="36"/>
  <c r="P419" i="36"/>
  <c r="Q419" i="36"/>
  <c r="P420" i="36"/>
  <c r="Q420" i="36"/>
  <c r="P421" i="36"/>
  <c r="Q421" i="36"/>
  <c r="P422" i="36"/>
  <c r="Q422" i="36"/>
  <c r="P423" i="36"/>
  <c r="Q423" i="36"/>
  <c r="P424" i="36"/>
  <c r="Q424" i="36"/>
  <c r="P425" i="36"/>
  <c r="Q425" i="36"/>
  <c r="P426" i="36"/>
  <c r="Q426" i="36"/>
  <c r="P427" i="36"/>
  <c r="Q427" i="36"/>
  <c r="P428" i="36"/>
  <c r="Q428" i="36"/>
  <c r="P429" i="36"/>
  <c r="Q429" i="36"/>
  <c r="P430" i="36"/>
  <c r="Q430" i="36"/>
  <c r="P431" i="36"/>
  <c r="Q431" i="36"/>
  <c r="P432" i="36"/>
  <c r="Q432" i="36"/>
  <c r="P433" i="36"/>
  <c r="Q433" i="36"/>
  <c r="P434" i="36"/>
  <c r="Q434" i="36"/>
  <c r="P435" i="36"/>
  <c r="Q435" i="36"/>
  <c r="P436" i="36"/>
  <c r="Q436" i="36"/>
  <c r="P437" i="36"/>
  <c r="Q437" i="36"/>
  <c r="P438" i="36"/>
  <c r="Q438" i="36"/>
  <c r="P439" i="36"/>
  <c r="Q439" i="36"/>
  <c r="P440" i="36"/>
  <c r="Q440" i="36"/>
  <c r="P441" i="36"/>
  <c r="Q441" i="36"/>
  <c r="P442" i="36"/>
  <c r="Q442" i="36"/>
  <c r="P443" i="36"/>
  <c r="Q443" i="36"/>
  <c r="P444" i="36"/>
  <c r="Q444" i="36"/>
  <c r="P445" i="36"/>
  <c r="Q445" i="36"/>
  <c r="P446" i="36"/>
  <c r="Q446" i="36"/>
  <c r="P447" i="36"/>
  <c r="Q447" i="36"/>
  <c r="P448" i="36"/>
  <c r="Q448" i="36"/>
  <c r="P449" i="36"/>
  <c r="Q449" i="36"/>
  <c r="P450" i="36"/>
  <c r="Q450" i="36"/>
  <c r="P451" i="36"/>
  <c r="Q451" i="36"/>
  <c r="P452" i="36"/>
  <c r="Q452" i="36"/>
  <c r="P453" i="36"/>
  <c r="Q453" i="36"/>
  <c r="P454" i="36"/>
  <c r="Q454" i="36"/>
  <c r="P455" i="36"/>
  <c r="Q455" i="36"/>
  <c r="P456" i="36"/>
  <c r="Q456" i="36"/>
  <c r="P457" i="36"/>
  <c r="Q457" i="36"/>
  <c r="P458" i="36"/>
  <c r="Q458" i="36"/>
  <c r="P459" i="36"/>
  <c r="Q459" i="36"/>
  <c r="P460" i="36"/>
  <c r="Q460" i="36"/>
  <c r="P461" i="36"/>
  <c r="Q461" i="36"/>
  <c r="P462" i="36"/>
  <c r="Q462" i="36"/>
  <c r="P463" i="36"/>
  <c r="Q463" i="36"/>
  <c r="P464" i="36"/>
  <c r="Q464" i="36"/>
  <c r="P465" i="36"/>
  <c r="Q465" i="36"/>
  <c r="P466" i="36"/>
  <c r="Q466" i="36"/>
  <c r="P467" i="36"/>
  <c r="Q467" i="36"/>
  <c r="P468" i="36"/>
  <c r="Q468" i="36"/>
  <c r="P469" i="36"/>
  <c r="Q469" i="36"/>
  <c r="P470" i="36"/>
  <c r="Q470" i="36"/>
  <c r="P471" i="36"/>
  <c r="Q471" i="36"/>
  <c r="P472" i="36"/>
  <c r="Q472" i="36"/>
  <c r="P473" i="36"/>
  <c r="Q473" i="36"/>
  <c r="P474" i="36"/>
  <c r="Q474" i="36"/>
  <c r="P475" i="36"/>
  <c r="Q475" i="36"/>
  <c r="P476" i="36"/>
  <c r="Q476" i="36"/>
  <c r="P477" i="36"/>
  <c r="Q477" i="36"/>
  <c r="P478" i="36"/>
  <c r="Q478" i="36"/>
  <c r="P479" i="36"/>
  <c r="Q479" i="36"/>
  <c r="P480" i="36"/>
  <c r="Q480" i="36"/>
  <c r="P481" i="36"/>
  <c r="Q481" i="36"/>
  <c r="P482" i="36"/>
  <c r="Q482" i="36"/>
  <c r="P483" i="36"/>
  <c r="Q483" i="36"/>
  <c r="P484" i="36"/>
  <c r="Q484" i="36"/>
  <c r="P485" i="36"/>
  <c r="Q485" i="36"/>
  <c r="P486" i="36"/>
  <c r="Q486" i="36"/>
  <c r="P487" i="36"/>
  <c r="Q487" i="36"/>
  <c r="P488" i="36"/>
  <c r="Q488" i="36"/>
  <c r="P489" i="36"/>
  <c r="Q489" i="36"/>
  <c r="P490" i="36"/>
  <c r="Q490" i="36"/>
  <c r="P491" i="36"/>
  <c r="Q491" i="36"/>
  <c r="P492" i="36"/>
  <c r="Q492" i="36"/>
  <c r="P493" i="36"/>
  <c r="Q493" i="36"/>
  <c r="P494" i="36"/>
  <c r="Q494" i="36"/>
  <c r="P495" i="36"/>
  <c r="Q495" i="36"/>
  <c r="P496" i="36"/>
  <c r="Q496" i="36"/>
  <c r="P497" i="36"/>
  <c r="Q497" i="36"/>
  <c r="P498" i="36"/>
  <c r="Q498" i="36"/>
  <c r="P499" i="36"/>
  <c r="Q499" i="36"/>
  <c r="P500" i="36"/>
  <c r="Q500" i="36"/>
  <c r="P501" i="36"/>
  <c r="Q501" i="36"/>
  <c r="P502" i="36"/>
  <c r="Q502" i="36"/>
  <c r="P503" i="36"/>
  <c r="Q503" i="36"/>
  <c r="P504" i="36"/>
  <c r="Q504" i="36"/>
  <c r="P505" i="36"/>
  <c r="Q505" i="36"/>
  <c r="P506" i="36"/>
  <c r="Q506" i="36"/>
  <c r="P507" i="36"/>
  <c r="Q507" i="36"/>
  <c r="P508" i="36"/>
  <c r="Q508" i="36"/>
  <c r="P509" i="36"/>
  <c r="Q509" i="36"/>
  <c r="P510" i="36"/>
  <c r="Q510" i="36"/>
  <c r="P511" i="36"/>
  <c r="Q511" i="36"/>
  <c r="P512" i="36"/>
  <c r="Q512" i="36"/>
  <c r="P513" i="36"/>
  <c r="Q513" i="36"/>
  <c r="P514" i="36"/>
  <c r="Q514" i="36"/>
  <c r="P515" i="36"/>
  <c r="Q515" i="36"/>
  <c r="P516" i="36"/>
  <c r="Q516" i="36"/>
  <c r="P517" i="36"/>
  <c r="Q517" i="36"/>
  <c r="P518" i="36"/>
  <c r="Q518" i="36"/>
  <c r="P519" i="36"/>
  <c r="Q519" i="36"/>
  <c r="P520" i="36"/>
  <c r="Q520" i="36"/>
  <c r="P521" i="36"/>
  <c r="Q521" i="36"/>
  <c r="P522" i="36"/>
  <c r="Q522" i="36"/>
  <c r="P523" i="36"/>
  <c r="Q523" i="36"/>
  <c r="P524" i="36"/>
  <c r="Q524" i="36"/>
  <c r="P525" i="36"/>
  <c r="Q525" i="36"/>
  <c r="Q526" i="36"/>
  <c r="Q527" i="36"/>
  <c r="Q528" i="36"/>
  <c r="Q529" i="36"/>
  <c r="P530" i="36"/>
  <c r="Q530" i="36"/>
  <c r="P531" i="36"/>
  <c r="Q531" i="36"/>
  <c r="P532" i="36"/>
  <c r="Q532" i="36"/>
  <c r="P533" i="36"/>
  <c r="Q533" i="36"/>
  <c r="P534" i="36"/>
  <c r="Q534" i="36"/>
  <c r="P535" i="36"/>
  <c r="Q535" i="36"/>
  <c r="P536" i="36"/>
  <c r="Q536" i="36"/>
  <c r="P537" i="36"/>
  <c r="Q537" i="36"/>
  <c r="P538" i="36"/>
  <c r="Q538" i="36"/>
  <c r="P539" i="36"/>
  <c r="Q539" i="36"/>
  <c r="P540" i="36"/>
  <c r="Q540" i="36"/>
  <c r="P541" i="36"/>
  <c r="Q541" i="36"/>
  <c r="P542" i="36"/>
  <c r="Q542" i="36"/>
  <c r="P543" i="36"/>
  <c r="Q543" i="36"/>
  <c r="P544" i="36"/>
  <c r="Q544" i="36"/>
  <c r="P545" i="36"/>
  <c r="Q545" i="36"/>
  <c r="P546" i="36"/>
  <c r="Q546" i="36"/>
  <c r="P547" i="36"/>
  <c r="Q547" i="36"/>
  <c r="P548" i="36"/>
  <c r="Q548" i="36"/>
  <c r="P549" i="36"/>
  <c r="Q549" i="36"/>
  <c r="P550" i="36"/>
  <c r="Q550" i="36"/>
  <c r="P551" i="36"/>
  <c r="Q551" i="36"/>
  <c r="P552" i="36"/>
  <c r="Q552" i="36"/>
  <c r="P553" i="36"/>
  <c r="Q553" i="36"/>
  <c r="P554" i="36"/>
  <c r="Q554" i="36"/>
  <c r="P555" i="36"/>
  <c r="Q555" i="36"/>
  <c r="P556" i="36"/>
  <c r="Q556" i="36"/>
  <c r="P557" i="36"/>
  <c r="Q557" i="36"/>
  <c r="P558" i="36"/>
  <c r="Q558" i="36"/>
  <c r="P559" i="36"/>
  <c r="Q559" i="36"/>
  <c r="P560" i="36"/>
  <c r="Q560" i="36"/>
  <c r="P561" i="36"/>
  <c r="Q561" i="36"/>
  <c r="P562" i="36"/>
  <c r="Q562" i="36"/>
  <c r="P563" i="36"/>
  <c r="Q563" i="36"/>
  <c r="P564" i="36"/>
  <c r="Q564" i="36"/>
  <c r="P565" i="36"/>
  <c r="Q565" i="36"/>
  <c r="P566" i="36"/>
  <c r="Q566" i="36"/>
  <c r="P567" i="36"/>
  <c r="Q567" i="36"/>
  <c r="P568" i="36"/>
  <c r="Q568" i="36"/>
  <c r="P569" i="36"/>
  <c r="Q569" i="36"/>
  <c r="P570" i="36"/>
  <c r="Q570" i="36"/>
  <c r="P571" i="36"/>
  <c r="Q571" i="36"/>
  <c r="P572" i="36"/>
  <c r="Q572" i="36"/>
  <c r="P573" i="36"/>
  <c r="Q573" i="36"/>
  <c r="P574" i="36"/>
  <c r="Q574" i="36"/>
  <c r="P575" i="36"/>
  <c r="Q575" i="36"/>
  <c r="P576" i="36"/>
  <c r="Q576" i="36"/>
  <c r="P577" i="36"/>
  <c r="Q577" i="36"/>
  <c r="P578" i="36"/>
  <c r="Q578" i="36"/>
  <c r="P579" i="36"/>
  <c r="Q579" i="36"/>
  <c r="P580" i="36"/>
  <c r="Q580" i="36"/>
  <c r="P581" i="36"/>
  <c r="Q581" i="36"/>
  <c r="P582" i="36"/>
  <c r="Q582" i="36"/>
  <c r="P583" i="36"/>
  <c r="Q583" i="36"/>
  <c r="P584" i="36"/>
  <c r="Q584" i="36"/>
  <c r="P585" i="36"/>
  <c r="Q585" i="36"/>
  <c r="P586" i="36"/>
  <c r="Q586" i="36"/>
  <c r="P587" i="36"/>
  <c r="Q587" i="36"/>
  <c r="P588" i="36"/>
  <c r="Q588" i="36"/>
  <c r="P589" i="36"/>
  <c r="Q589" i="36"/>
  <c r="P590" i="36"/>
  <c r="Q590" i="36"/>
  <c r="P591" i="36"/>
  <c r="Q591" i="36"/>
  <c r="P592" i="36"/>
  <c r="Q592" i="36"/>
  <c r="P593" i="36"/>
  <c r="Q593" i="36"/>
  <c r="P594" i="36"/>
  <c r="Q594" i="36"/>
  <c r="P595" i="36"/>
  <c r="Q595" i="36"/>
  <c r="P596" i="36"/>
  <c r="Q596" i="36"/>
  <c r="P597" i="36"/>
  <c r="Q597" i="36"/>
  <c r="P598" i="36"/>
  <c r="Q598" i="36"/>
  <c r="P599" i="36"/>
  <c r="Q599" i="36"/>
  <c r="P600" i="36"/>
  <c r="Q600" i="36"/>
  <c r="P601" i="36"/>
  <c r="Q601" i="36"/>
  <c r="P602" i="36"/>
  <c r="Q602" i="36"/>
  <c r="P603" i="36"/>
  <c r="Q603" i="36"/>
  <c r="P604" i="36"/>
  <c r="Q604" i="36"/>
  <c r="P605" i="36"/>
  <c r="Q605" i="36"/>
  <c r="P606" i="36"/>
  <c r="Q606" i="36"/>
  <c r="P607" i="36"/>
  <c r="Q607" i="36"/>
  <c r="P608" i="36"/>
  <c r="Q608" i="36"/>
  <c r="P609" i="36"/>
  <c r="Q609" i="36"/>
  <c r="P610" i="36"/>
  <c r="Q610" i="36"/>
  <c r="P611" i="36"/>
  <c r="Q611" i="36"/>
  <c r="P612" i="36"/>
  <c r="Q612" i="36"/>
  <c r="P613" i="36"/>
  <c r="Q613" i="36"/>
  <c r="P614" i="36"/>
  <c r="Q614" i="36"/>
  <c r="P615" i="36"/>
  <c r="Q615" i="36"/>
  <c r="P616" i="36"/>
  <c r="Q616" i="36"/>
  <c r="P617" i="36"/>
  <c r="Q617" i="36"/>
  <c r="P618" i="36"/>
  <c r="Q618" i="36"/>
  <c r="P619" i="36"/>
  <c r="Q619" i="36"/>
  <c r="P620" i="36"/>
  <c r="Q620" i="36"/>
  <c r="P621" i="36"/>
  <c r="Q621" i="36"/>
  <c r="P622" i="36"/>
  <c r="Q622" i="36"/>
  <c r="P623" i="36"/>
  <c r="Q623" i="36"/>
  <c r="P624" i="36"/>
  <c r="Q624" i="36"/>
  <c r="P625" i="36"/>
  <c r="Q625" i="36"/>
  <c r="P626" i="36"/>
  <c r="Q626" i="36"/>
  <c r="P627" i="36"/>
  <c r="Q627" i="36"/>
  <c r="P628" i="36"/>
  <c r="Q628" i="36"/>
  <c r="P629" i="36"/>
  <c r="Q629" i="36"/>
  <c r="P630" i="36"/>
  <c r="Q630" i="36"/>
  <c r="P631" i="36"/>
  <c r="Q631" i="36"/>
  <c r="P632" i="36"/>
  <c r="Q632" i="36"/>
  <c r="P633" i="36"/>
  <c r="Q633" i="36"/>
  <c r="P634" i="36"/>
  <c r="Q634" i="36"/>
  <c r="P635" i="36"/>
  <c r="Q635" i="36"/>
  <c r="P636" i="36"/>
  <c r="Q636" i="36"/>
  <c r="P637" i="36"/>
  <c r="Q637" i="36"/>
  <c r="P638" i="36"/>
  <c r="Q638" i="36"/>
  <c r="P639" i="36"/>
  <c r="Q639" i="36"/>
  <c r="P640" i="36"/>
  <c r="Q640" i="36"/>
  <c r="P641" i="36"/>
  <c r="Q641" i="36"/>
  <c r="P642" i="36"/>
  <c r="Q642" i="36"/>
  <c r="P643" i="36"/>
  <c r="Q643" i="36"/>
  <c r="P644" i="36"/>
  <c r="Q644" i="36"/>
  <c r="P645" i="36"/>
  <c r="Q645" i="36"/>
  <c r="P646" i="36"/>
  <c r="Q646" i="36"/>
  <c r="P647" i="36"/>
  <c r="Q647" i="36"/>
  <c r="P648" i="36"/>
  <c r="Q648" i="36"/>
  <c r="P649" i="36"/>
  <c r="Q649" i="36"/>
  <c r="P650" i="36"/>
  <c r="Q650" i="36"/>
  <c r="P651" i="36"/>
  <c r="Q651" i="36"/>
  <c r="P652" i="36"/>
  <c r="Q652" i="36"/>
  <c r="P653" i="36"/>
  <c r="Q653" i="36"/>
  <c r="P654" i="36"/>
  <c r="Q654" i="36"/>
  <c r="P655" i="36"/>
  <c r="Q655" i="36"/>
  <c r="P656" i="36"/>
  <c r="Q656" i="36"/>
  <c r="P657" i="36"/>
  <c r="Q657" i="36"/>
  <c r="P658" i="36"/>
  <c r="Q658" i="36"/>
  <c r="P659" i="36"/>
  <c r="Q659" i="36"/>
  <c r="P660" i="36"/>
  <c r="Q660" i="36"/>
  <c r="P661" i="36"/>
  <c r="Q661" i="36"/>
  <c r="P662" i="36"/>
  <c r="Q662" i="36"/>
  <c r="P663" i="36"/>
  <c r="Q663" i="36"/>
  <c r="P664" i="36"/>
  <c r="Q664" i="36"/>
  <c r="P665" i="36"/>
  <c r="Q665" i="36"/>
  <c r="P666" i="36"/>
  <c r="Q666" i="36"/>
  <c r="P667" i="36"/>
  <c r="Q667" i="36"/>
  <c r="P668" i="36"/>
  <c r="Q668" i="36"/>
  <c r="P669" i="36"/>
  <c r="Q669" i="36"/>
  <c r="P670" i="36"/>
  <c r="Q670" i="36"/>
  <c r="P671" i="36"/>
  <c r="Q671" i="36"/>
  <c r="P672" i="36"/>
  <c r="Q672" i="36"/>
  <c r="P673" i="36"/>
  <c r="Q673" i="36"/>
  <c r="P674" i="36"/>
  <c r="Q674" i="36"/>
  <c r="P675" i="36"/>
  <c r="Q675" i="36"/>
  <c r="P676" i="36"/>
  <c r="Q676" i="36"/>
  <c r="P677" i="36"/>
  <c r="Q677" i="36"/>
  <c r="P678" i="36"/>
  <c r="Q678" i="36"/>
  <c r="P679" i="36"/>
  <c r="Q679" i="36"/>
  <c r="P680" i="36"/>
  <c r="Q680" i="36"/>
  <c r="P681" i="36"/>
  <c r="Q681" i="36"/>
  <c r="P682" i="36"/>
  <c r="Q682" i="36"/>
  <c r="P683" i="36"/>
  <c r="Q683" i="36"/>
  <c r="P684" i="36"/>
  <c r="Q684" i="36"/>
  <c r="P685" i="36"/>
  <c r="Q685" i="36"/>
  <c r="P686" i="36"/>
  <c r="Q686" i="36"/>
  <c r="P687" i="36"/>
  <c r="Q687" i="36"/>
  <c r="P688" i="36"/>
  <c r="Q688" i="36"/>
  <c r="P689" i="36"/>
  <c r="Q689" i="36"/>
  <c r="P690" i="36"/>
  <c r="Q690" i="36"/>
  <c r="P691" i="36"/>
  <c r="Q691" i="36"/>
  <c r="P692" i="36"/>
  <c r="Q692" i="36"/>
  <c r="P693" i="36"/>
  <c r="Q693" i="36"/>
  <c r="P694" i="36"/>
  <c r="Q694" i="36"/>
  <c r="P695" i="36"/>
  <c r="Q695" i="36"/>
  <c r="P696" i="36"/>
  <c r="Q696" i="36"/>
  <c r="P697" i="36"/>
  <c r="Q697" i="36"/>
  <c r="P698" i="36"/>
  <c r="Q698" i="36"/>
  <c r="P699" i="36"/>
  <c r="Q699" i="36"/>
  <c r="P700" i="36"/>
  <c r="Q700" i="36"/>
  <c r="P701" i="36"/>
  <c r="Q701" i="36"/>
  <c r="P702" i="36"/>
  <c r="Q702" i="36"/>
  <c r="P703" i="36"/>
  <c r="Q703" i="36"/>
  <c r="P704" i="36"/>
  <c r="Q704" i="36"/>
  <c r="P705" i="36"/>
  <c r="Q705" i="36"/>
  <c r="P706" i="36"/>
  <c r="Q706" i="36"/>
  <c r="P707" i="36"/>
  <c r="Q707" i="36"/>
  <c r="P708" i="36"/>
  <c r="Q708" i="36"/>
  <c r="P709" i="36"/>
  <c r="Q709" i="36"/>
  <c r="P710" i="36"/>
  <c r="Q710" i="36"/>
  <c r="P711" i="36"/>
  <c r="Q711" i="36"/>
  <c r="P712" i="36"/>
  <c r="Q712" i="36"/>
  <c r="P713" i="36"/>
  <c r="Q713" i="36"/>
  <c r="P714" i="36"/>
  <c r="Q714" i="36"/>
  <c r="P715" i="36"/>
  <c r="Q715" i="36"/>
  <c r="P716" i="36"/>
  <c r="Q716" i="36"/>
  <c r="P717" i="36"/>
  <c r="Q717" i="36"/>
  <c r="P718" i="36"/>
  <c r="Q718" i="36"/>
  <c r="P719" i="36"/>
  <c r="Q719" i="36"/>
  <c r="P720" i="36"/>
  <c r="Q720" i="36"/>
  <c r="P721" i="36"/>
  <c r="Q721" i="36"/>
  <c r="P722" i="36"/>
  <c r="Q722" i="36"/>
  <c r="P723" i="36"/>
  <c r="Q723" i="36"/>
  <c r="P724" i="36"/>
  <c r="Q724" i="36"/>
  <c r="P725" i="36"/>
  <c r="Q725" i="36"/>
  <c r="P726" i="36"/>
  <c r="Q726" i="36"/>
  <c r="P727" i="36"/>
  <c r="Q727" i="36"/>
  <c r="P728" i="36"/>
  <c r="Q728" i="36"/>
  <c r="P729" i="36"/>
  <c r="Q729" i="36"/>
  <c r="P730" i="36"/>
  <c r="Q730" i="36"/>
  <c r="P731" i="36"/>
  <c r="Q731" i="36"/>
  <c r="P732" i="36"/>
  <c r="Q732" i="36"/>
  <c r="P733" i="36"/>
  <c r="Q733" i="36"/>
  <c r="P734" i="36"/>
  <c r="Q734" i="36"/>
  <c r="P735" i="36"/>
  <c r="Q735" i="36"/>
  <c r="P736" i="36"/>
  <c r="Q736" i="36"/>
  <c r="P737" i="36"/>
  <c r="Q737" i="36"/>
  <c r="P738" i="36"/>
  <c r="Q738" i="36"/>
  <c r="P739" i="36"/>
  <c r="Q739" i="36"/>
  <c r="P740" i="36"/>
  <c r="Q740" i="36"/>
  <c r="P741" i="36"/>
  <c r="Q741" i="36"/>
  <c r="P742" i="36"/>
  <c r="Q742" i="36"/>
  <c r="P743" i="36"/>
  <c r="Q743" i="36"/>
  <c r="P744" i="36"/>
  <c r="Q744" i="36"/>
  <c r="P745" i="36"/>
  <c r="Q745" i="36"/>
  <c r="P746" i="36"/>
  <c r="Q746" i="36"/>
  <c r="P747" i="36"/>
  <c r="Q747" i="36"/>
  <c r="P748" i="36"/>
  <c r="Q748" i="36"/>
  <c r="P749" i="36"/>
  <c r="Q749" i="36"/>
  <c r="P750" i="36"/>
  <c r="Q750" i="36"/>
  <c r="P751" i="36"/>
  <c r="Q751" i="36"/>
  <c r="P752" i="36"/>
  <c r="Q752" i="36"/>
  <c r="P753" i="36"/>
  <c r="Q753" i="36"/>
  <c r="P754" i="36"/>
  <c r="Q754" i="36"/>
  <c r="P755" i="36"/>
  <c r="Q755" i="36"/>
  <c r="P756" i="36"/>
  <c r="Q756" i="36"/>
  <c r="P757" i="36"/>
  <c r="Q757" i="36"/>
  <c r="P758" i="36"/>
  <c r="Q758" i="36"/>
  <c r="P759" i="36"/>
  <c r="Q759" i="36"/>
  <c r="P760" i="36"/>
  <c r="Q760" i="36"/>
  <c r="P761" i="36"/>
  <c r="Q761" i="36"/>
  <c r="P762" i="36"/>
  <c r="Q762" i="36"/>
  <c r="P763" i="36"/>
  <c r="Q763" i="36"/>
  <c r="P764" i="36"/>
  <c r="Q764" i="36"/>
  <c r="P765" i="36"/>
  <c r="Q765" i="36"/>
  <c r="P766" i="36"/>
  <c r="Q766" i="36"/>
  <c r="P767" i="36"/>
  <c r="Q767" i="36"/>
  <c r="P768" i="36"/>
  <c r="Q768" i="36"/>
  <c r="P769" i="36"/>
  <c r="Q769" i="36"/>
  <c r="P770" i="36"/>
  <c r="Q770" i="36"/>
  <c r="P771" i="36"/>
  <c r="Q771" i="36"/>
  <c r="P772" i="36"/>
  <c r="Q772" i="36"/>
  <c r="P773" i="36"/>
  <c r="Q773" i="36"/>
  <c r="P774" i="36"/>
  <c r="Q774" i="36"/>
  <c r="P775" i="36"/>
  <c r="Q775" i="36"/>
  <c r="P776" i="36"/>
  <c r="Q776" i="36"/>
  <c r="P777" i="36"/>
  <c r="Q777" i="36"/>
  <c r="P778" i="36"/>
  <c r="Q778" i="36"/>
  <c r="P779" i="36"/>
  <c r="Q779" i="36"/>
  <c r="P780" i="36"/>
  <c r="Q780" i="36"/>
  <c r="P781" i="36"/>
  <c r="Q781" i="36"/>
  <c r="P782" i="36"/>
  <c r="Q782" i="36"/>
  <c r="P783" i="36"/>
  <c r="Q783" i="36"/>
  <c r="P784" i="36"/>
  <c r="Q784" i="36"/>
  <c r="P785" i="36"/>
  <c r="Q785" i="36"/>
  <c r="P786" i="36"/>
  <c r="Q786" i="36"/>
  <c r="P787" i="36"/>
  <c r="Q787" i="36"/>
  <c r="P788" i="36"/>
  <c r="Q788" i="36"/>
  <c r="P789" i="36"/>
  <c r="Q789" i="36"/>
  <c r="P790" i="36"/>
  <c r="Q790" i="36"/>
  <c r="P791" i="36"/>
  <c r="Q791" i="36"/>
  <c r="P792" i="36"/>
  <c r="Q792" i="36"/>
  <c r="P793" i="36"/>
  <c r="Q793" i="36"/>
  <c r="P794" i="36"/>
  <c r="Q794" i="36"/>
  <c r="P795" i="36"/>
  <c r="Q795" i="36"/>
  <c r="P796" i="36"/>
  <c r="Q796" i="36"/>
  <c r="P797" i="36"/>
  <c r="Q797" i="36"/>
  <c r="P798" i="36"/>
  <c r="Q798" i="36"/>
  <c r="P799" i="36"/>
  <c r="Q799" i="36"/>
  <c r="P800" i="36"/>
  <c r="Q800" i="36"/>
  <c r="P801" i="36"/>
  <c r="Q801" i="36"/>
  <c r="P802" i="36"/>
  <c r="Q802" i="36"/>
  <c r="P803" i="36"/>
  <c r="Q803" i="36"/>
  <c r="P804" i="36"/>
  <c r="Q804" i="36"/>
  <c r="P805" i="36"/>
  <c r="Q805" i="36"/>
  <c r="P806" i="36"/>
  <c r="Q806" i="36"/>
  <c r="P807" i="36"/>
  <c r="Q807" i="36"/>
  <c r="P808" i="36"/>
  <c r="Q808" i="36"/>
  <c r="P809" i="36"/>
  <c r="Q809" i="36"/>
  <c r="P810" i="36"/>
  <c r="Q810" i="36"/>
  <c r="P811" i="36"/>
  <c r="Q811" i="36"/>
  <c r="P812" i="36"/>
  <c r="Q812" i="36"/>
  <c r="P813" i="36"/>
  <c r="Q813" i="36"/>
  <c r="P814" i="36"/>
  <c r="Q814" i="36"/>
  <c r="P815" i="36"/>
  <c r="Q815" i="36"/>
  <c r="P816" i="36"/>
  <c r="Q816" i="36"/>
  <c r="P817" i="36"/>
  <c r="Q817" i="36"/>
  <c r="P818" i="36"/>
  <c r="Q818" i="36"/>
  <c r="P819" i="36"/>
  <c r="Q819" i="36"/>
  <c r="P820" i="36"/>
  <c r="Q820" i="36"/>
  <c r="P821" i="36"/>
  <c r="Q821" i="36"/>
  <c r="P822" i="36"/>
  <c r="Q822" i="36"/>
  <c r="P823" i="36"/>
  <c r="Q823" i="36"/>
  <c r="P824" i="36"/>
  <c r="Q824" i="36"/>
  <c r="P825" i="36"/>
  <c r="Q825" i="36"/>
  <c r="P826" i="36"/>
  <c r="Q826" i="36"/>
  <c r="P827" i="36"/>
  <c r="Q827" i="36"/>
  <c r="P828" i="36"/>
  <c r="Q828" i="36"/>
  <c r="P829" i="36"/>
  <c r="Q829" i="36"/>
  <c r="P830" i="36"/>
  <c r="Q830" i="36"/>
  <c r="P831" i="36"/>
  <c r="Q831" i="36"/>
  <c r="P832" i="36"/>
  <c r="Q832" i="36"/>
  <c r="P833" i="36"/>
  <c r="Q833" i="36"/>
  <c r="P834" i="36"/>
  <c r="Q834" i="36"/>
  <c r="P835" i="36"/>
  <c r="Q835" i="36"/>
  <c r="P836" i="36"/>
  <c r="Q836" i="36"/>
  <c r="P837" i="36"/>
  <c r="Q837" i="36"/>
  <c r="P838" i="36"/>
  <c r="Q838" i="36"/>
  <c r="P839" i="36"/>
  <c r="Q839" i="36"/>
  <c r="P840" i="36"/>
  <c r="Q840" i="36"/>
  <c r="P841" i="36"/>
  <c r="Q841" i="36"/>
  <c r="P842" i="36"/>
  <c r="Q842" i="36"/>
  <c r="P843" i="36"/>
  <c r="Q843" i="36"/>
  <c r="P844" i="36"/>
  <c r="Q844" i="36"/>
  <c r="P845" i="36"/>
  <c r="Q845" i="36"/>
  <c r="P846" i="36"/>
  <c r="Q846" i="36"/>
  <c r="P847" i="36"/>
  <c r="Q847" i="36"/>
  <c r="P848" i="36"/>
  <c r="Q848" i="36"/>
  <c r="P849" i="36"/>
  <c r="Q849" i="36"/>
  <c r="P850" i="36"/>
  <c r="Q850" i="36"/>
  <c r="P851" i="36"/>
  <c r="Q851" i="36"/>
  <c r="P852" i="36"/>
  <c r="Q852" i="36"/>
  <c r="P853" i="36"/>
  <c r="Q853" i="36"/>
  <c r="P854" i="36"/>
  <c r="Q854" i="36"/>
  <c r="P855" i="36"/>
  <c r="Q855" i="36"/>
  <c r="P856" i="36"/>
  <c r="Q856" i="36"/>
  <c r="P857" i="36"/>
  <c r="Q857" i="36"/>
  <c r="P858" i="36"/>
  <c r="Q858" i="36"/>
  <c r="P859" i="36"/>
  <c r="Q859" i="36"/>
  <c r="P860" i="36"/>
  <c r="Q860" i="36"/>
  <c r="P861" i="36"/>
  <c r="Q861" i="36"/>
  <c r="P862" i="36"/>
  <c r="Q862" i="36"/>
  <c r="P863" i="36"/>
  <c r="Q863" i="36"/>
  <c r="P864" i="36"/>
  <c r="Q864" i="36"/>
  <c r="P865" i="36"/>
  <c r="Q865" i="36"/>
  <c r="P866" i="36"/>
  <c r="Q866" i="36"/>
  <c r="P867" i="36"/>
  <c r="Q867" i="36"/>
  <c r="P868" i="36"/>
  <c r="Q868" i="36"/>
  <c r="P869" i="36"/>
  <c r="Q869" i="36"/>
  <c r="P870" i="36"/>
  <c r="Q870" i="36"/>
  <c r="P871" i="36"/>
  <c r="Q871" i="36"/>
  <c r="P872" i="36"/>
  <c r="Q872" i="36"/>
  <c r="P873" i="36"/>
  <c r="Q873" i="36"/>
  <c r="P874" i="36"/>
  <c r="Q874" i="36"/>
  <c r="P875" i="36"/>
  <c r="Q875" i="36"/>
  <c r="P876" i="36"/>
  <c r="Q876" i="36"/>
  <c r="P877" i="36"/>
  <c r="Q877" i="36"/>
  <c r="P878" i="36"/>
  <c r="Q878" i="36"/>
  <c r="P879" i="36"/>
  <c r="Q879" i="36"/>
  <c r="P880" i="36"/>
  <c r="Q880" i="36"/>
  <c r="P881" i="36"/>
  <c r="Q881" i="36"/>
  <c r="P882" i="36"/>
  <c r="Q882" i="36"/>
  <c r="P883" i="36"/>
  <c r="Q883" i="36"/>
  <c r="P884" i="36"/>
  <c r="Q884" i="36"/>
  <c r="P885" i="36"/>
  <c r="Q885" i="36"/>
  <c r="P886" i="36"/>
  <c r="Q886" i="36"/>
  <c r="P887" i="36"/>
  <c r="Q887" i="36"/>
  <c r="P888" i="36"/>
  <c r="Q888" i="36"/>
  <c r="P889" i="36"/>
  <c r="Q889" i="36"/>
  <c r="P890" i="36"/>
  <c r="Q890" i="36"/>
  <c r="P891" i="36"/>
  <c r="Q891" i="36"/>
  <c r="P892" i="36"/>
  <c r="Q892" i="36"/>
  <c r="P893" i="36"/>
  <c r="Q893" i="36"/>
  <c r="P894" i="36"/>
  <c r="Q894" i="36"/>
  <c r="P895" i="36"/>
  <c r="Q895" i="36"/>
  <c r="P896" i="36"/>
  <c r="Q896" i="36"/>
  <c r="P897" i="36"/>
  <c r="Q897" i="36"/>
  <c r="P898" i="36"/>
  <c r="Q898" i="36"/>
  <c r="P899" i="36"/>
  <c r="Q899" i="36"/>
  <c r="P900" i="36"/>
  <c r="Q900" i="36"/>
  <c r="P901" i="36"/>
  <c r="Q901" i="36"/>
  <c r="P902" i="36"/>
  <c r="Q902" i="36"/>
  <c r="P903" i="36"/>
  <c r="Q903" i="36"/>
  <c r="P904" i="36"/>
  <c r="Q904" i="36"/>
  <c r="P905" i="36"/>
  <c r="Q905" i="36"/>
  <c r="P906" i="36"/>
  <c r="Q906" i="36"/>
  <c r="P907" i="36"/>
  <c r="Q907" i="36"/>
  <c r="P908" i="36"/>
  <c r="Q908" i="36"/>
  <c r="P909" i="36"/>
  <c r="Q909" i="36"/>
  <c r="P910" i="36"/>
  <c r="Q910" i="36"/>
  <c r="P911" i="36"/>
  <c r="Q911" i="36"/>
  <c r="P912" i="36"/>
  <c r="Q912" i="36"/>
  <c r="P913" i="36"/>
  <c r="Q913" i="36"/>
  <c r="P914" i="36"/>
  <c r="Q914" i="36"/>
  <c r="P915" i="36"/>
  <c r="Q915" i="36"/>
  <c r="P916" i="36"/>
  <c r="Q916" i="36"/>
  <c r="P917" i="36"/>
  <c r="Q917" i="36"/>
  <c r="P918" i="36"/>
  <c r="Q918" i="36"/>
  <c r="P919" i="36"/>
  <c r="Q919" i="36"/>
  <c r="P920" i="36"/>
  <c r="Q920" i="36"/>
  <c r="P921" i="36"/>
  <c r="Q921" i="36"/>
  <c r="P922" i="36"/>
  <c r="Q922" i="36"/>
  <c r="P923" i="36"/>
  <c r="Q923" i="36"/>
  <c r="P924" i="36"/>
  <c r="Q924" i="36"/>
  <c r="P925" i="36"/>
  <c r="Q925" i="36"/>
  <c r="P926" i="36"/>
  <c r="Q926" i="36"/>
  <c r="P927" i="36"/>
  <c r="Q927" i="36"/>
  <c r="P928" i="36"/>
  <c r="Q928" i="36"/>
  <c r="P929" i="36"/>
  <c r="Q929" i="36"/>
  <c r="P930" i="36"/>
  <c r="Q930" i="36"/>
  <c r="P931" i="36"/>
  <c r="Q931" i="36"/>
  <c r="P932" i="36"/>
  <c r="Q932" i="36"/>
  <c r="P933" i="36"/>
  <c r="Q933" i="36"/>
  <c r="P934" i="36"/>
  <c r="Q934" i="36"/>
  <c r="P935" i="36"/>
  <c r="Q935" i="36"/>
  <c r="P936" i="36"/>
  <c r="Q936" i="36"/>
  <c r="P937" i="36"/>
  <c r="Q937" i="36"/>
  <c r="P938" i="36"/>
  <c r="Q938" i="36"/>
  <c r="P939" i="36"/>
  <c r="Q939" i="36"/>
  <c r="P940" i="36"/>
  <c r="Q940" i="36"/>
  <c r="P941" i="36"/>
  <c r="Q941" i="36"/>
  <c r="P942" i="36"/>
  <c r="Q942" i="36"/>
  <c r="P943" i="36"/>
  <c r="Q943" i="36"/>
  <c r="P944" i="36"/>
  <c r="Q944" i="36"/>
  <c r="P945" i="36"/>
  <c r="Q945" i="36"/>
  <c r="P946" i="36"/>
  <c r="Q946" i="36"/>
  <c r="P947" i="36"/>
  <c r="Q947" i="36"/>
  <c r="P948" i="36"/>
  <c r="Q948" i="36"/>
  <c r="P949" i="36"/>
  <c r="Q949" i="36"/>
  <c r="P950" i="36"/>
  <c r="Q950" i="36"/>
  <c r="P951" i="36"/>
  <c r="Q951" i="36"/>
  <c r="P952" i="36"/>
  <c r="Q952" i="36"/>
  <c r="P953" i="36"/>
  <c r="Q953" i="36"/>
  <c r="P954" i="36"/>
  <c r="Q954" i="36"/>
  <c r="P955" i="36"/>
  <c r="Q955" i="36"/>
  <c r="P956" i="36"/>
  <c r="Q956" i="36"/>
  <c r="P957" i="36"/>
  <c r="Q957" i="36"/>
  <c r="P958" i="36"/>
  <c r="Q958" i="36"/>
  <c r="P959" i="36"/>
  <c r="Q959" i="36"/>
  <c r="P960" i="36"/>
  <c r="Q960" i="36"/>
  <c r="P961" i="36"/>
  <c r="Q961" i="36"/>
  <c r="P962" i="36"/>
  <c r="Q962" i="36"/>
  <c r="P963" i="36"/>
  <c r="Q963" i="36"/>
  <c r="P964" i="36"/>
  <c r="Q964" i="36"/>
  <c r="P965" i="36"/>
  <c r="Q965" i="36"/>
  <c r="P966" i="36"/>
  <c r="Q966" i="36"/>
  <c r="P967" i="36"/>
  <c r="Q967" i="36"/>
  <c r="P968" i="36"/>
  <c r="Q968" i="36"/>
  <c r="P969" i="36"/>
  <c r="Q969" i="36"/>
  <c r="P970" i="36"/>
  <c r="Q970" i="36"/>
  <c r="P971" i="36"/>
  <c r="Q971" i="36"/>
  <c r="P972" i="36"/>
  <c r="Q972" i="36"/>
  <c r="P973" i="36"/>
  <c r="Q973" i="36"/>
  <c r="P974" i="36"/>
  <c r="Q974" i="36"/>
  <c r="P975" i="36"/>
  <c r="Q975" i="36"/>
  <c r="P976" i="36"/>
  <c r="Q976" i="36"/>
  <c r="P977" i="36"/>
  <c r="Q977" i="36"/>
  <c r="P978" i="36"/>
  <c r="Q978" i="36"/>
  <c r="P979" i="36"/>
  <c r="Q979" i="36"/>
  <c r="P980" i="36"/>
  <c r="Q980" i="36"/>
  <c r="P981" i="36"/>
  <c r="Q981" i="36"/>
  <c r="P982" i="36"/>
  <c r="Q982" i="36"/>
  <c r="P983" i="36"/>
  <c r="Q983" i="36"/>
  <c r="P984" i="36"/>
  <c r="Q984" i="36"/>
  <c r="P985" i="36"/>
  <c r="Q985" i="36"/>
  <c r="P986" i="36"/>
  <c r="Q986" i="36"/>
  <c r="P987" i="36"/>
  <c r="Q987" i="36"/>
  <c r="P988" i="36"/>
  <c r="Q988" i="36"/>
  <c r="P989" i="36"/>
  <c r="Q989" i="36"/>
  <c r="P990" i="36"/>
  <c r="Q990" i="36"/>
  <c r="P991" i="36"/>
  <c r="Q991" i="36"/>
  <c r="P992" i="36"/>
  <c r="Q992" i="36"/>
  <c r="P993" i="36"/>
  <c r="Q993" i="36"/>
  <c r="P994" i="36"/>
  <c r="Q994" i="36"/>
  <c r="P995" i="36"/>
  <c r="Q995" i="36"/>
  <c r="P996" i="36"/>
  <c r="Q996" i="36"/>
  <c r="P997" i="36"/>
  <c r="Q997" i="36"/>
  <c r="P998" i="36"/>
  <c r="Q998" i="36"/>
  <c r="P999" i="36"/>
  <c r="Q999" i="36"/>
  <c r="P1000" i="36"/>
  <c r="Q1000" i="36"/>
  <c r="P1001" i="36"/>
  <c r="Q1001" i="36"/>
  <c r="P1002" i="36"/>
  <c r="Q1002" i="36"/>
  <c r="P1003" i="36"/>
  <c r="Q1003" i="36"/>
  <c r="P1004" i="36"/>
  <c r="Q1004" i="36"/>
  <c r="P1005" i="36"/>
  <c r="Q1005" i="36"/>
  <c r="P1006" i="36"/>
  <c r="Q1006" i="36"/>
  <c r="P1007" i="36"/>
  <c r="Q1007" i="36"/>
  <c r="P1008" i="36"/>
  <c r="Q1008" i="36"/>
  <c r="P1009" i="36"/>
  <c r="Q1009" i="36"/>
  <c r="P1010" i="36"/>
  <c r="Q1010" i="36"/>
  <c r="P1011" i="36"/>
  <c r="Q1011" i="36"/>
  <c r="P1012" i="36"/>
  <c r="Q1012" i="36"/>
  <c r="P1013" i="36"/>
  <c r="Q1013" i="36"/>
  <c r="P1014" i="36"/>
  <c r="Q1014" i="36"/>
  <c r="P1015" i="36"/>
  <c r="Q1015" i="36"/>
  <c r="P1016" i="36"/>
  <c r="Q1016" i="36"/>
  <c r="P1017" i="36"/>
  <c r="Q1017" i="36"/>
  <c r="P1018" i="36"/>
  <c r="Q1018" i="36"/>
  <c r="P1019" i="36"/>
  <c r="Q1019" i="36"/>
  <c r="P1020" i="36"/>
  <c r="Q1020" i="36"/>
  <c r="P1021" i="36"/>
  <c r="Q1021" i="36"/>
  <c r="P1022" i="36"/>
  <c r="Q1022" i="36"/>
  <c r="P1023" i="36"/>
  <c r="Q1023" i="36"/>
  <c r="P1024" i="36"/>
  <c r="Q1024" i="36"/>
  <c r="P1025" i="36"/>
  <c r="Q1025" i="36"/>
  <c r="P1026" i="36"/>
  <c r="Q1026" i="36"/>
  <c r="P1027" i="36"/>
  <c r="Q1027" i="36"/>
  <c r="P1028" i="36"/>
  <c r="Q1028" i="36"/>
  <c r="P1029" i="36"/>
  <c r="Q1029" i="36"/>
  <c r="P1030" i="36"/>
  <c r="Q1030" i="36"/>
  <c r="P1031" i="36"/>
  <c r="Q1031" i="36"/>
  <c r="P1032" i="36"/>
  <c r="Q1032" i="36"/>
  <c r="P1033" i="36"/>
  <c r="Q1033" i="36"/>
  <c r="P1034" i="36"/>
  <c r="Q1034" i="36"/>
  <c r="P1035" i="36"/>
  <c r="Q1035" i="36"/>
  <c r="P1036" i="36"/>
  <c r="Q1036" i="36"/>
  <c r="P1037" i="36"/>
  <c r="Q1037" i="36"/>
  <c r="P1038" i="36"/>
  <c r="Q1038" i="36"/>
  <c r="P1039" i="36"/>
  <c r="Q1039" i="36"/>
  <c r="P1040" i="36"/>
  <c r="Q1040" i="36"/>
  <c r="P1041" i="36"/>
  <c r="Q1041" i="36"/>
  <c r="P1042" i="36"/>
  <c r="Q1042" i="36"/>
  <c r="P1043" i="36"/>
  <c r="Q1043" i="36"/>
  <c r="P1044" i="36"/>
  <c r="Q1044" i="36"/>
  <c r="P1045" i="36"/>
  <c r="Q1045" i="36"/>
  <c r="P1046" i="36"/>
  <c r="Q1046" i="36"/>
  <c r="P1047" i="36"/>
  <c r="Q1047" i="36"/>
  <c r="P1048" i="36"/>
  <c r="Q1048" i="36"/>
  <c r="P1049" i="36"/>
  <c r="Q1049" i="36"/>
  <c r="P1050" i="36"/>
  <c r="Q1050" i="36"/>
  <c r="P1051" i="36"/>
  <c r="Q1051" i="36"/>
  <c r="P1052" i="36"/>
  <c r="Q1052" i="36"/>
  <c r="P1053" i="36"/>
  <c r="Q1053" i="36"/>
  <c r="P1054" i="36"/>
  <c r="Q1054" i="36"/>
  <c r="P1055" i="36"/>
  <c r="Q1055" i="36"/>
  <c r="P1056" i="36"/>
  <c r="Q1056" i="36"/>
  <c r="P1057" i="36"/>
  <c r="Q1057" i="36"/>
  <c r="P1058" i="36"/>
  <c r="Q1058" i="36"/>
  <c r="P1059" i="36"/>
  <c r="Q1059" i="36"/>
  <c r="P1060" i="36"/>
  <c r="Q1060" i="36"/>
  <c r="P1061" i="36"/>
  <c r="Q1061" i="36"/>
  <c r="P1062" i="36"/>
  <c r="Q1062" i="36"/>
  <c r="P1063" i="36"/>
  <c r="Q1063" i="36"/>
  <c r="P1064" i="36"/>
  <c r="Q1064" i="36"/>
  <c r="P1065" i="36"/>
  <c r="Q1065" i="36"/>
  <c r="P1066" i="36"/>
  <c r="Q1066" i="36"/>
  <c r="P1067" i="36"/>
  <c r="Q1067" i="36"/>
  <c r="P1068" i="36"/>
  <c r="Q1068" i="36"/>
  <c r="P1069" i="36"/>
  <c r="Q1069" i="36"/>
  <c r="P1070" i="36"/>
  <c r="Q1070" i="36"/>
  <c r="P1071" i="36"/>
  <c r="Q1071" i="36"/>
  <c r="P1072" i="36"/>
  <c r="Q1072" i="36"/>
  <c r="P1073" i="36"/>
  <c r="Q1073" i="36"/>
  <c r="P1074" i="36"/>
  <c r="Q1074" i="36"/>
  <c r="P7" i="36"/>
  <c r="Q7" i="36"/>
  <c r="M1074" i="36"/>
  <c r="N1074" i="36"/>
  <c r="G1074" i="36"/>
  <c r="O1077" i="36" s="1"/>
  <c r="C1074" i="36"/>
  <c r="M1073" i="36"/>
  <c r="N1073" i="36"/>
  <c r="G1073" i="36"/>
  <c r="C1073" i="36"/>
  <c r="M1072" i="36"/>
  <c r="N1072" i="36"/>
  <c r="G1072" i="36"/>
  <c r="C1072" i="36"/>
  <c r="M1071" i="36"/>
  <c r="N1071" i="36"/>
  <c r="G1071" i="36"/>
  <c r="C1071" i="36"/>
  <c r="M1070" i="36"/>
  <c r="N1070" i="36"/>
  <c r="G1070" i="36"/>
  <c r="C1070" i="36"/>
  <c r="M1069" i="36"/>
  <c r="N1069" i="36"/>
  <c r="G1069" i="36"/>
  <c r="C1069" i="36"/>
  <c r="M1068" i="36"/>
  <c r="N1068" i="36"/>
  <c r="G1068" i="36"/>
  <c r="C1068" i="36"/>
  <c r="M1067" i="36"/>
  <c r="N1067" i="36"/>
  <c r="G1067" i="36"/>
  <c r="C1067" i="36"/>
  <c r="G1066" i="36"/>
  <c r="M1065" i="36"/>
  <c r="N1065" i="36"/>
  <c r="M1066" i="36"/>
  <c r="N1066" i="36"/>
  <c r="G1065" i="36"/>
  <c r="C1065" i="36"/>
  <c r="C1066" i="36"/>
  <c r="M1059" i="36"/>
  <c r="N1059" i="36"/>
  <c r="M1060" i="36"/>
  <c r="N1060" i="36"/>
  <c r="M1061" i="36"/>
  <c r="N1061" i="36"/>
  <c r="M1062" i="36"/>
  <c r="N1062" i="36"/>
  <c r="M1063" i="36"/>
  <c r="N1063" i="36"/>
  <c r="M1064" i="36"/>
  <c r="N1064" i="36"/>
  <c r="G1059" i="36"/>
  <c r="G1060" i="36"/>
  <c r="G1061" i="36"/>
  <c r="G1062" i="36"/>
  <c r="G1063" i="36"/>
  <c r="G1064" i="36"/>
  <c r="C1059" i="36"/>
  <c r="C1060" i="36"/>
  <c r="C1061" i="36"/>
  <c r="C1062" i="36"/>
  <c r="C1063" i="36"/>
  <c r="C1064" i="36"/>
  <c r="M1058" i="36"/>
  <c r="N1058" i="36"/>
  <c r="G1057" i="36"/>
  <c r="G1058" i="36"/>
  <c r="C1058" i="36"/>
  <c r="C31" i="36"/>
  <c r="C6" i="36"/>
  <c r="C7" i="36"/>
  <c r="C8" i="36"/>
  <c r="C9" i="36"/>
  <c r="C10" i="36"/>
  <c r="C11" i="36"/>
  <c r="C12" i="36"/>
  <c r="C13" i="36"/>
  <c r="C14" i="36"/>
  <c r="C15" i="36"/>
  <c r="C16" i="36"/>
  <c r="C17" i="36"/>
  <c r="C18" i="36"/>
  <c r="C19" i="36"/>
  <c r="C20" i="36"/>
  <c r="C21" i="36"/>
  <c r="C22" i="36"/>
  <c r="C23" i="36"/>
  <c r="C24" i="36"/>
  <c r="C25" i="36"/>
  <c r="C26" i="36"/>
  <c r="C27" i="36"/>
  <c r="C28" i="36"/>
  <c r="C29" i="36"/>
  <c r="C30" i="36"/>
  <c r="C32" i="36"/>
  <c r="C33" i="36"/>
  <c r="C34" i="36"/>
  <c r="C35" i="36"/>
  <c r="C36" i="36"/>
  <c r="C37" i="36"/>
  <c r="C38" i="36"/>
  <c r="C39" i="36"/>
  <c r="C40" i="36"/>
  <c r="C41" i="36"/>
  <c r="C42" i="36"/>
  <c r="C43" i="36"/>
  <c r="C44" i="36"/>
  <c r="C45" i="36"/>
  <c r="C46" i="36"/>
  <c r="C47" i="36"/>
  <c r="C48" i="36"/>
  <c r="C49" i="36"/>
  <c r="C50" i="36"/>
  <c r="C51" i="36"/>
  <c r="C52" i="36"/>
  <c r="C53" i="36"/>
  <c r="C54" i="36"/>
  <c r="C55" i="36"/>
  <c r="C56" i="36"/>
  <c r="C57" i="36"/>
  <c r="C58" i="36"/>
  <c r="C59" i="36"/>
  <c r="C60" i="36"/>
  <c r="C61" i="36"/>
  <c r="C62" i="36"/>
  <c r="C63" i="36"/>
  <c r="C64" i="36"/>
  <c r="C65" i="36"/>
  <c r="C66" i="36"/>
  <c r="C67" i="36"/>
  <c r="C68" i="36"/>
  <c r="C69" i="36"/>
  <c r="C70" i="36"/>
  <c r="C71" i="36"/>
  <c r="C72" i="36"/>
  <c r="C73" i="36"/>
  <c r="C74" i="36"/>
  <c r="C75" i="36"/>
  <c r="C76" i="36"/>
  <c r="C77" i="36"/>
  <c r="C78" i="36"/>
  <c r="C79" i="36"/>
  <c r="C80" i="36"/>
  <c r="C81" i="36"/>
  <c r="C82" i="36"/>
  <c r="C83" i="36"/>
  <c r="C84" i="36"/>
  <c r="C85" i="36"/>
  <c r="C86" i="36"/>
  <c r="C87" i="36"/>
  <c r="C88" i="36"/>
  <c r="C89" i="36"/>
  <c r="C90" i="36"/>
  <c r="C91" i="36"/>
  <c r="C92" i="36"/>
  <c r="C93" i="36"/>
  <c r="C94" i="36"/>
  <c r="C95" i="36"/>
  <c r="C96" i="36"/>
  <c r="C97" i="36"/>
  <c r="C98" i="36"/>
  <c r="C99" i="36"/>
  <c r="C100" i="36"/>
  <c r="C101" i="36"/>
  <c r="C102" i="36"/>
  <c r="C103" i="36"/>
  <c r="C104" i="36"/>
  <c r="C105" i="36"/>
  <c r="C106" i="36"/>
  <c r="C107" i="36"/>
  <c r="C108" i="36"/>
  <c r="C109" i="36"/>
  <c r="C110" i="36"/>
  <c r="C111" i="36"/>
  <c r="C112" i="36"/>
  <c r="C113" i="36"/>
  <c r="C114" i="36"/>
  <c r="C115" i="36"/>
  <c r="C116" i="36"/>
  <c r="C117" i="36"/>
  <c r="C118" i="36"/>
  <c r="C119" i="36"/>
  <c r="C120" i="36"/>
  <c r="C121" i="36"/>
  <c r="C122" i="36"/>
  <c r="C123" i="36"/>
  <c r="C124" i="36"/>
  <c r="C125" i="36"/>
  <c r="C126" i="36"/>
  <c r="C127" i="36"/>
  <c r="C128" i="36"/>
  <c r="C129" i="36"/>
  <c r="C130" i="36"/>
  <c r="C131" i="36"/>
  <c r="C132" i="36"/>
  <c r="C133" i="36"/>
  <c r="C134" i="36"/>
  <c r="C135" i="36"/>
  <c r="C136" i="36"/>
  <c r="C137" i="36"/>
  <c r="C138" i="36"/>
  <c r="C139" i="36"/>
  <c r="C140" i="36"/>
  <c r="C141" i="36"/>
  <c r="C142" i="36"/>
  <c r="C143" i="36"/>
  <c r="C144" i="36"/>
  <c r="C145" i="36"/>
  <c r="C146" i="36"/>
  <c r="C147" i="36"/>
  <c r="C148" i="36"/>
  <c r="C149" i="36"/>
  <c r="C150" i="36"/>
  <c r="C151" i="36"/>
  <c r="C152" i="36"/>
  <c r="C153" i="36"/>
  <c r="C154" i="36"/>
  <c r="C155" i="36"/>
  <c r="C156" i="36"/>
  <c r="C157" i="36"/>
  <c r="C158" i="36"/>
  <c r="C159" i="36"/>
  <c r="C160" i="36"/>
  <c r="C161" i="36"/>
  <c r="C162" i="36"/>
  <c r="C163" i="36"/>
  <c r="C164" i="36"/>
  <c r="C165" i="36"/>
  <c r="C166" i="36"/>
  <c r="C167" i="36"/>
  <c r="C168" i="36"/>
  <c r="C169" i="36"/>
  <c r="C170" i="36"/>
  <c r="C171" i="36"/>
  <c r="C172" i="36"/>
  <c r="C173" i="36"/>
  <c r="C174" i="36"/>
  <c r="C175" i="36"/>
  <c r="C176" i="36"/>
  <c r="C177" i="36"/>
  <c r="C178" i="36"/>
  <c r="C179" i="36"/>
  <c r="C180" i="36"/>
  <c r="C181" i="36"/>
  <c r="C182" i="36"/>
  <c r="C183" i="36"/>
  <c r="C184" i="36"/>
  <c r="C185" i="36"/>
  <c r="C186" i="36"/>
  <c r="C187" i="36"/>
  <c r="C188" i="36"/>
  <c r="C189" i="36"/>
  <c r="C190" i="36"/>
  <c r="C191" i="36"/>
  <c r="C192" i="36"/>
  <c r="C193" i="36"/>
  <c r="C194" i="36"/>
  <c r="C195" i="36"/>
  <c r="C196" i="36"/>
  <c r="C197" i="36"/>
  <c r="C198" i="36"/>
  <c r="C199" i="36"/>
  <c r="C200" i="36"/>
  <c r="C201" i="36"/>
  <c r="C202" i="36"/>
  <c r="C203" i="36"/>
  <c r="C204" i="36"/>
  <c r="C205" i="36"/>
  <c r="C206" i="36"/>
  <c r="C207" i="36"/>
  <c r="C208" i="36"/>
  <c r="C209" i="36"/>
  <c r="C210" i="36"/>
  <c r="C211" i="36"/>
  <c r="C212" i="36"/>
  <c r="C213" i="36"/>
  <c r="C214" i="36"/>
  <c r="C215" i="36"/>
  <c r="C216" i="36"/>
  <c r="C217" i="36"/>
  <c r="C218" i="36"/>
  <c r="C219" i="36"/>
  <c r="C220" i="36"/>
  <c r="C221" i="36"/>
  <c r="C222" i="36"/>
  <c r="C223" i="36"/>
  <c r="C224" i="36"/>
  <c r="C225" i="36"/>
  <c r="C226" i="36"/>
  <c r="C227" i="36"/>
  <c r="C228" i="36"/>
  <c r="C229" i="36"/>
  <c r="C230" i="36"/>
  <c r="C231" i="36"/>
  <c r="C232" i="36"/>
  <c r="C233" i="36"/>
  <c r="C234" i="36"/>
  <c r="C235" i="36"/>
  <c r="C236" i="36"/>
  <c r="C237" i="36"/>
  <c r="C238" i="36"/>
  <c r="C239" i="36"/>
  <c r="C240" i="36"/>
  <c r="C241" i="36"/>
  <c r="C242" i="36"/>
  <c r="C243" i="36"/>
  <c r="C244" i="36"/>
  <c r="C245" i="36"/>
  <c r="C246" i="36"/>
  <c r="C247" i="36"/>
  <c r="C248" i="36"/>
  <c r="C249" i="36"/>
  <c r="C250" i="36"/>
  <c r="C251" i="36"/>
  <c r="C252" i="36"/>
  <c r="C253" i="36"/>
  <c r="C254" i="36"/>
  <c r="C255" i="36"/>
  <c r="C256" i="36"/>
  <c r="C257" i="36"/>
  <c r="C258" i="36"/>
  <c r="C259" i="36"/>
  <c r="C260" i="36"/>
  <c r="C261" i="36"/>
  <c r="C262" i="36"/>
  <c r="C263" i="36"/>
  <c r="C264" i="36"/>
  <c r="C265" i="36"/>
  <c r="C266" i="36"/>
  <c r="C267" i="36"/>
  <c r="C268" i="36"/>
  <c r="C269" i="36"/>
  <c r="C270" i="36"/>
  <c r="C271" i="36"/>
  <c r="C272" i="36"/>
  <c r="C273" i="36"/>
  <c r="C274" i="36"/>
  <c r="C275" i="36"/>
  <c r="C276" i="36"/>
  <c r="C277" i="36"/>
  <c r="C278" i="36"/>
  <c r="C279" i="36"/>
  <c r="C280" i="36"/>
  <c r="C281" i="36"/>
  <c r="C282" i="36"/>
  <c r="C283" i="36"/>
  <c r="C284" i="36"/>
  <c r="C285" i="36"/>
  <c r="C286" i="36"/>
  <c r="C287" i="36"/>
  <c r="C288" i="36"/>
  <c r="C289" i="36"/>
  <c r="C290" i="36"/>
  <c r="C291" i="36"/>
  <c r="C292" i="36"/>
  <c r="C293" i="36"/>
  <c r="C294" i="36"/>
  <c r="C295" i="36"/>
  <c r="C296" i="36"/>
  <c r="C297" i="36"/>
  <c r="C298" i="36"/>
  <c r="C299" i="36"/>
  <c r="C300" i="36"/>
  <c r="C301" i="36"/>
  <c r="C302" i="36"/>
  <c r="C303" i="36"/>
  <c r="C304" i="36"/>
  <c r="C305" i="36"/>
  <c r="C306" i="36"/>
  <c r="C307" i="36"/>
  <c r="C308" i="36"/>
  <c r="C309" i="36"/>
  <c r="C310" i="36"/>
  <c r="C311" i="36"/>
  <c r="C312" i="36"/>
  <c r="C313" i="36"/>
  <c r="C314" i="36"/>
  <c r="C315" i="36"/>
  <c r="C316" i="36"/>
  <c r="C317" i="36"/>
  <c r="C318" i="36"/>
  <c r="C319" i="36"/>
  <c r="C320" i="36"/>
  <c r="C321" i="36"/>
  <c r="C322" i="36"/>
  <c r="C323" i="36"/>
  <c r="C324" i="36"/>
  <c r="C325" i="36"/>
  <c r="C326" i="36"/>
  <c r="C327" i="36"/>
  <c r="C328" i="36"/>
  <c r="C329" i="36"/>
  <c r="C330" i="36"/>
  <c r="C331" i="36"/>
  <c r="C332" i="36"/>
  <c r="C333" i="36"/>
  <c r="C334" i="36"/>
  <c r="C335" i="36"/>
  <c r="C336" i="36"/>
  <c r="C337" i="36"/>
  <c r="C338" i="36"/>
  <c r="C339" i="36"/>
  <c r="C340" i="36"/>
  <c r="C341" i="36"/>
  <c r="C342" i="36"/>
  <c r="C343" i="36"/>
  <c r="C344" i="36"/>
  <c r="C345" i="36"/>
  <c r="C346" i="36"/>
  <c r="C347" i="36"/>
  <c r="C348" i="36"/>
  <c r="C349" i="36"/>
  <c r="C350" i="36"/>
  <c r="C351" i="36"/>
  <c r="C352" i="36"/>
  <c r="C353" i="36"/>
  <c r="C354" i="36"/>
  <c r="C355" i="36"/>
  <c r="C356" i="36"/>
  <c r="C357" i="36"/>
  <c r="C358" i="36"/>
  <c r="C359" i="36"/>
  <c r="C360" i="36"/>
  <c r="C361" i="36"/>
  <c r="C362" i="36"/>
  <c r="C363" i="36"/>
  <c r="C364" i="36"/>
  <c r="C365" i="36"/>
  <c r="C366" i="36"/>
  <c r="C367" i="36"/>
  <c r="C368" i="36"/>
  <c r="C369" i="36"/>
  <c r="C370" i="36"/>
  <c r="C371" i="36"/>
  <c r="C372" i="36"/>
  <c r="C373" i="36"/>
  <c r="C374" i="36"/>
  <c r="C375" i="36"/>
  <c r="C376" i="36"/>
  <c r="C377" i="36"/>
  <c r="C378" i="36"/>
  <c r="C379" i="36"/>
  <c r="C380" i="36"/>
  <c r="C381" i="36"/>
  <c r="C382" i="36"/>
  <c r="C383" i="36"/>
  <c r="C384" i="36"/>
  <c r="C385" i="36"/>
  <c r="C386" i="36"/>
  <c r="C387" i="36"/>
  <c r="C388" i="36"/>
  <c r="C389" i="36"/>
  <c r="C390" i="36"/>
  <c r="C391" i="36"/>
  <c r="C392" i="36"/>
  <c r="C393" i="36"/>
  <c r="C394" i="36"/>
  <c r="C395" i="36"/>
  <c r="C396" i="36"/>
  <c r="C397" i="36"/>
  <c r="C398" i="36"/>
  <c r="C399" i="36"/>
  <c r="C400" i="36"/>
  <c r="C401" i="36"/>
  <c r="C402" i="36"/>
  <c r="C403" i="36"/>
  <c r="C404" i="36"/>
  <c r="C405" i="36"/>
  <c r="C406" i="36"/>
  <c r="C407" i="36"/>
  <c r="C408" i="36"/>
  <c r="C409" i="36"/>
  <c r="C410" i="36"/>
  <c r="C411" i="36"/>
  <c r="C412" i="36"/>
  <c r="C413" i="36"/>
  <c r="C414" i="36"/>
  <c r="C415" i="36"/>
  <c r="C416" i="36"/>
  <c r="C417" i="36"/>
  <c r="C418" i="36"/>
  <c r="C419" i="36"/>
  <c r="C420" i="36"/>
  <c r="C421" i="36"/>
  <c r="C422" i="36"/>
  <c r="C423" i="36"/>
  <c r="C424" i="36"/>
  <c r="C425" i="36"/>
  <c r="C426" i="36"/>
  <c r="C427" i="36"/>
  <c r="C428" i="36"/>
  <c r="C429" i="36"/>
  <c r="C430" i="36"/>
  <c r="C431" i="36"/>
  <c r="C432" i="36"/>
  <c r="C433" i="36"/>
  <c r="C434" i="36"/>
  <c r="C435" i="36"/>
  <c r="C436" i="36"/>
  <c r="C437" i="36"/>
  <c r="C438" i="36"/>
  <c r="C439" i="36"/>
  <c r="C440" i="36"/>
  <c r="C441" i="36"/>
  <c r="C442" i="36"/>
  <c r="C443" i="36"/>
  <c r="C444" i="36"/>
  <c r="C445" i="36"/>
  <c r="C446" i="36"/>
  <c r="C447" i="36"/>
  <c r="C448" i="36"/>
  <c r="C449" i="36"/>
  <c r="C450" i="36"/>
  <c r="C451" i="36"/>
  <c r="C452" i="36"/>
  <c r="C453" i="36"/>
  <c r="C454" i="36"/>
  <c r="C455" i="36"/>
  <c r="C456" i="36"/>
  <c r="C457" i="36"/>
  <c r="C458" i="36"/>
  <c r="C459" i="36"/>
  <c r="C460" i="36"/>
  <c r="C461" i="36"/>
  <c r="C462" i="36"/>
  <c r="C463" i="36"/>
  <c r="C464" i="36"/>
  <c r="C465" i="36"/>
  <c r="C466" i="36"/>
  <c r="C467" i="36"/>
  <c r="C468" i="36"/>
  <c r="C469" i="36"/>
  <c r="C470" i="36"/>
  <c r="C471" i="36"/>
  <c r="C472" i="36"/>
  <c r="C473" i="36"/>
  <c r="C474" i="36"/>
  <c r="C475" i="36"/>
  <c r="C476" i="36"/>
  <c r="C477" i="36"/>
  <c r="C478" i="36"/>
  <c r="C479" i="36"/>
  <c r="C480" i="36"/>
  <c r="C481" i="36"/>
  <c r="C482" i="36"/>
  <c r="C483" i="36"/>
  <c r="C484" i="36"/>
  <c r="C485" i="36"/>
  <c r="C486" i="36"/>
  <c r="C487" i="36"/>
  <c r="C488" i="36"/>
  <c r="C489" i="36"/>
  <c r="C490" i="36"/>
  <c r="C491" i="36"/>
  <c r="C492" i="36"/>
  <c r="C493" i="36"/>
  <c r="C494" i="36"/>
  <c r="C495" i="36"/>
  <c r="C496" i="36"/>
  <c r="C497" i="36"/>
  <c r="C498" i="36"/>
  <c r="C499" i="36"/>
  <c r="C500" i="36"/>
  <c r="C501" i="36"/>
  <c r="C502" i="36"/>
  <c r="C503" i="36"/>
  <c r="C504" i="36"/>
  <c r="C505" i="36"/>
  <c r="C506" i="36"/>
  <c r="C507" i="36"/>
  <c r="C508" i="36"/>
  <c r="C509" i="36"/>
  <c r="C510" i="36"/>
  <c r="C511" i="36"/>
  <c r="C512" i="36"/>
  <c r="C513" i="36"/>
  <c r="C514" i="36"/>
  <c r="C515" i="36"/>
  <c r="C516" i="36"/>
  <c r="C517" i="36"/>
  <c r="C518" i="36"/>
  <c r="C519" i="36"/>
  <c r="C520" i="36"/>
  <c r="C521" i="36"/>
  <c r="C522" i="36"/>
  <c r="C523" i="36"/>
  <c r="C524" i="36"/>
  <c r="C525" i="36"/>
  <c r="C526" i="36"/>
  <c r="C527" i="36"/>
  <c r="C528" i="36"/>
  <c r="C529" i="36"/>
  <c r="C530" i="36"/>
  <c r="C531" i="36"/>
  <c r="C532" i="36"/>
  <c r="C533" i="36"/>
  <c r="C534" i="36"/>
  <c r="C535" i="36"/>
  <c r="C536" i="36"/>
  <c r="C537" i="36"/>
  <c r="C538" i="36"/>
  <c r="C539" i="36"/>
  <c r="C540" i="36"/>
  <c r="C541" i="36"/>
  <c r="C542" i="36"/>
  <c r="C543" i="36"/>
  <c r="C544" i="36"/>
  <c r="C545" i="36"/>
  <c r="C546" i="36"/>
  <c r="C547" i="36"/>
  <c r="C548" i="36"/>
  <c r="C549" i="36"/>
  <c r="C550" i="36"/>
  <c r="C551" i="36"/>
  <c r="C552" i="36"/>
  <c r="C553" i="36"/>
  <c r="C554" i="36"/>
  <c r="C555" i="36"/>
  <c r="C556" i="36"/>
  <c r="C557" i="36"/>
  <c r="C558" i="36"/>
  <c r="C559" i="36"/>
  <c r="C560" i="36"/>
  <c r="C561" i="36"/>
  <c r="C562" i="36"/>
  <c r="C563" i="36"/>
  <c r="C564" i="36"/>
  <c r="C565" i="36"/>
  <c r="C566" i="36"/>
  <c r="C567" i="36"/>
  <c r="C568" i="36"/>
  <c r="C569" i="36"/>
  <c r="C570" i="36"/>
  <c r="C571" i="36"/>
  <c r="C572" i="36"/>
  <c r="C573" i="36"/>
  <c r="C574" i="36"/>
  <c r="C575" i="36"/>
  <c r="C576" i="36"/>
  <c r="C577" i="36"/>
  <c r="C578" i="36"/>
  <c r="C579" i="36"/>
  <c r="C580" i="36"/>
  <c r="C581" i="36"/>
  <c r="C582" i="36"/>
  <c r="C583" i="36"/>
  <c r="C584" i="36"/>
  <c r="C585" i="36"/>
  <c r="C586" i="36"/>
  <c r="C587" i="36"/>
  <c r="C588" i="36"/>
  <c r="C589" i="36"/>
  <c r="C590" i="36"/>
  <c r="C591" i="36"/>
  <c r="C592" i="36"/>
  <c r="C593" i="36"/>
  <c r="C594" i="36"/>
  <c r="C595" i="36"/>
  <c r="C596" i="36"/>
  <c r="C597" i="36"/>
  <c r="C598" i="36"/>
  <c r="C599" i="36"/>
  <c r="C600" i="36"/>
  <c r="C601" i="36"/>
  <c r="C602" i="36"/>
  <c r="C603" i="36"/>
  <c r="C604" i="36"/>
  <c r="C605" i="36"/>
  <c r="C606" i="36"/>
  <c r="C607" i="36"/>
  <c r="C608" i="36"/>
  <c r="C609" i="36"/>
  <c r="C610" i="36"/>
  <c r="C611" i="36"/>
  <c r="C612" i="36"/>
  <c r="C613" i="36"/>
  <c r="C614" i="36"/>
  <c r="C615" i="36"/>
  <c r="C616" i="36"/>
  <c r="C617" i="36"/>
  <c r="C618" i="36"/>
  <c r="C619" i="36"/>
  <c r="C620" i="36"/>
  <c r="C621" i="36"/>
  <c r="C622" i="36"/>
  <c r="C623" i="36"/>
  <c r="C624" i="36"/>
  <c r="C625" i="36"/>
  <c r="C626" i="36"/>
  <c r="C627" i="36"/>
  <c r="C628" i="36"/>
  <c r="C629" i="36"/>
  <c r="C630" i="36"/>
  <c r="C631" i="36"/>
  <c r="C632" i="36"/>
  <c r="C633" i="36"/>
  <c r="C634" i="36"/>
  <c r="C635" i="36"/>
  <c r="C636" i="36"/>
  <c r="C637" i="36"/>
  <c r="C638" i="36"/>
  <c r="C639" i="36"/>
  <c r="C640" i="36"/>
  <c r="C641" i="36"/>
  <c r="C642" i="36"/>
  <c r="C643" i="36"/>
  <c r="C644" i="36"/>
  <c r="C645" i="36"/>
  <c r="C646" i="36"/>
  <c r="C647" i="36"/>
  <c r="C648" i="36"/>
  <c r="C649" i="36"/>
  <c r="C650" i="36"/>
  <c r="C651" i="36"/>
  <c r="C652" i="36"/>
  <c r="C653" i="36"/>
  <c r="C654" i="36"/>
  <c r="C655" i="36"/>
  <c r="C656" i="36"/>
  <c r="C657" i="36"/>
  <c r="C658" i="36"/>
  <c r="C659" i="36"/>
  <c r="C660" i="36"/>
  <c r="C661" i="36"/>
  <c r="C662" i="36"/>
  <c r="C663" i="36"/>
  <c r="C664" i="36"/>
  <c r="C665" i="36"/>
  <c r="C666" i="36"/>
  <c r="C667" i="36"/>
  <c r="C668" i="36"/>
  <c r="C669" i="36"/>
  <c r="C670" i="36"/>
  <c r="C671" i="36"/>
  <c r="C672" i="36"/>
  <c r="C673" i="36"/>
  <c r="C674" i="36"/>
  <c r="C675" i="36"/>
  <c r="C676" i="36"/>
  <c r="C677" i="36"/>
  <c r="C678" i="36"/>
  <c r="C679" i="36"/>
  <c r="C680" i="36"/>
  <c r="C681" i="36"/>
  <c r="C682" i="36"/>
  <c r="C683" i="36"/>
  <c r="C684" i="36"/>
  <c r="C685" i="36"/>
  <c r="C686" i="36"/>
  <c r="C687" i="36"/>
  <c r="C688" i="36"/>
  <c r="C689" i="36"/>
  <c r="C690" i="36"/>
  <c r="C691" i="36"/>
  <c r="C692" i="36"/>
  <c r="C693" i="36"/>
  <c r="C694" i="36"/>
  <c r="C695" i="36"/>
  <c r="C696" i="36"/>
  <c r="C697" i="36"/>
  <c r="C698" i="36"/>
  <c r="C699" i="36"/>
  <c r="C700" i="36"/>
  <c r="C701" i="36"/>
  <c r="C702" i="36"/>
  <c r="C703" i="36"/>
  <c r="C704" i="36"/>
  <c r="C705" i="36"/>
  <c r="C706" i="36"/>
  <c r="C707" i="36"/>
  <c r="C708" i="36"/>
  <c r="C709" i="36"/>
  <c r="C710" i="36"/>
  <c r="C711" i="36"/>
  <c r="C712" i="36"/>
  <c r="C713" i="36"/>
  <c r="C714" i="36"/>
  <c r="C715" i="36"/>
  <c r="C716" i="36"/>
  <c r="C717" i="36"/>
  <c r="C718" i="36"/>
  <c r="C719" i="36"/>
  <c r="C720" i="36"/>
  <c r="C721" i="36"/>
  <c r="C722" i="36"/>
  <c r="C723" i="36"/>
  <c r="C724" i="36"/>
  <c r="C725" i="36"/>
  <c r="C726" i="36"/>
  <c r="C727" i="36"/>
  <c r="C728" i="36"/>
  <c r="C729" i="36"/>
  <c r="C730" i="36"/>
  <c r="C731" i="36"/>
  <c r="C732" i="36"/>
  <c r="C733" i="36"/>
  <c r="C734" i="36"/>
  <c r="C735" i="36"/>
  <c r="C736" i="36"/>
  <c r="C737" i="36"/>
  <c r="C738" i="36"/>
  <c r="C739" i="36"/>
  <c r="C740" i="36"/>
  <c r="C741" i="36"/>
  <c r="C742" i="36"/>
  <c r="C743" i="36"/>
  <c r="C744" i="36"/>
  <c r="C745" i="36"/>
  <c r="C746" i="36"/>
  <c r="C747" i="36"/>
  <c r="C748" i="36"/>
  <c r="C749" i="36"/>
  <c r="C750" i="36"/>
  <c r="C751" i="36"/>
  <c r="C752" i="36"/>
  <c r="C753" i="36"/>
  <c r="C754" i="36"/>
  <c r="C755" i="36"/>
  <c r="C756" i="36"/>
  <c r="C757" i="36"/>
  <c r="C758" i="36"/>
  <c r="C759" i="36"/>
  <c r="C760" i="36"/>
  <c r="C761" i="36"/>
  <c r="C762" i="36"/>
  <c r="C763" i="36"/>
  <c r="C764" i="36"/>
  <c r="C765" i="36"/>
  <c r="C766" i="36"/>
  <c r="C767" i="36"/>
  <c r="C768" i="36"/>
  <c r="C769" i="36"/>
  <c r="C770" i="36"/>
  <c r="C771" i="36"/>
  <c r="C772" i="36"/>
  <c r="C773" i="36"/>
  <c r="C774" i="36"/>
  <c r="C775" i="36"/>
  <c r="C776" i="36"/>
  <c r="C777" i="36"/>
  <c r="C778" i="36"/>
  <c r="C779" i="36"/>
  <c r="C780" i="36"/>
  <c r="C781" i="36"/>
  <c r="C782" i="36"/>
  <c r="C783" i="36"/>
  <c r="C784" i="36"/>
  <c r="C785" i="36"/>
  <c r="C786" i="36"/>
  <c r="C787" i="36"/>
  <c r="C788" i="36"/>
  <c r="C789" i="36"/>
  <c r="C790" i="36"/>
  <c r="C791" i="36"/>
  <c r="C792" i="36"/>
  <c r="C793" i="36"/>
  <c r="C794" i="36"/>
  <c r="C795" i="36"/>
  <c r="C796" i="36"/>
  <c r="C797" i="36"/>
  <c r="C798" i="36"/>
  <c r="C799" i="36"/>
  <c r="C800" i="36"/>
  <c r="C801" i="36"/>
  <c r="C802" i="36"/>
  <c r="C803" i="36"/>
  <c r="C804" i="36"/>
  <c r="C805" i="36"/>
  <c r="C806" i="36"/>
  <c r="C807" i="36"/>
  <c r="C808" i="36"/>
  <c r="C809" i="36"/>
  <c r="C810" i="36"/>
  <c r="C811" i="36"/>
  <c r="C812" i="36"/>
  <c r="C813" i="36"/>
  <c r="C814" i="36"/>
  <c r="C815" i="36"/>
  <c r="C816" i="36"/>
  <c r="C817" i="36"/>
  <c r="C818" i="36"/>
  <c r="C819" i="36"/>
  <c r="C820" i="36"/>
  <c r="C821" i="36"/>
  <c r="C822" i="36"/>
  <c r="C823" i="36"/>
  <c r="C824" i="36"/>
  <c r="C825" i="36"/>
  <c r="C826" i="36"/>
  <c r="C827" i="36"/>
  <c r="C828" i="36"/>
  <c r="C829" i="36"/>
  <c r="C830" i="36"/>
  <c r="C831" i="36"/>
  <c r="C832" i="36"/>
  <c r="C833" i="36"/>
  <c r="C834" i="36"/>
  <c r="C835" i="36"/>
  <c r="C836" i="36"/>
  <c r="C837" i="36"/>
  <c r="C838" i="36"/>
  <c r="C839" i="36"/>
  <c r="C840" i="36"/>
  <c r="C841" i="36"/>
  <c r="C842" i="36"/>
  <c r="C843" i="36"/>
  <c r="C844" i="36"/>
  <c r="C845" i="36"/>
  <c r="C846" i="36"/>
  <c r="C847" i="36"/>
  <c r="C848" i="36"/>
  <c r="C849" i="36"/>
  <c r="C850" i="36"/>
  <c r="C851" i="36"/>
  <c r="C852" i="36"/>
  <c r="C853" i="36"/>
  <c r="C854" i="36"/>
  <c r="C855" i="36"/>
  <c r="C856" i="36"/>
  <c r="C857" i="36"/>
  <c r="C858" i="36"/>
  <c r="C859" i="36"/>
  <c r="C860" i="36"/>
  <c r="C861" i="36"/>
  <c r="C862" i="36"/>
  <c r="C863" i="36"/>
  <c r="C864" i="36"/>
  <c r="C865" i="36"/>
  <c r="C866" i="36"/>
  <c r="C867" i="36"/>
  <c r="C868" i="36"/>
  <c r="C869" i="36"/>
  <c r="C870" i="36"/>
  <c r="C871" i="36"/>
  <c r="C872" i="36"/>
  <c r="C873" i="36"/>
  <c r="C874" i="36"/>
  <c r="C875" i="36"/>
  <c r="C876" i="36"/>
  <c r="C877" i="36"/>
  <c r="C878" i="36"/>
  <c r="C879" i="36"/>
  <c r="C880" i="36"/>
  <c r="C881" i="36"/>
  <c r="C882" i="36"/>
  <c r="C883" i="36"/>
  <c r="C884" i="36"/>
  <c r="C885" i="36"/>
  <c r="C886" i="36"/>
  <c r="C887" i="36"/>
  <c r="C888" i="36"/>
  <c r="C889" i="36"/>
  <c r="C890" i="36"/>
  <c r="C891" i="36"/>
  <c r="C892" i="36"/>
  <c r="C893" i="36"/>
  <c r="C894" i="36"/>
  <c r="C895" i="36"/>
  <c r="C896" i="36"/>
  <c r="C897" i="36"/>
  <c r="C898" i="36"/>
  <c r="C899" i="36"/>
  <c r="C900" i="36"/>
  <c r="C901" i="36"/>
  <c r="C902" i="36"/>
  <c r="C903" i="36"/>
  <c r="C904" i="36"/>
  <c r="C905" i="36"/>
  <c r="C906" i="36"/>
  <c r="C907" i="36"/>
  <c r="C908" i="36"/>
  <c r="C909" i="36"/>
  <c r="C910" i="36"/>
  <c r="C911" i="36"/>
  <c r="C912" i="36"/>
  <c r="C913" i="36"/>
  <c r="C914" i="36"/>
  <c r="C915" i="36"/>
  <c r="C916" i="36"/>
  <c r="C917" i="36"/>
  <c r="C918" i="36"/>
  <c r="C919" i="36"/>
  <c r="C920" i="36"/>
  <c r="C921" i="36"/>
  <c r="C922" i="36"/>
  <c r="C923" i="36"/>
  <c r="C924" i="36"/>
  <c r="C925" i="36"/>
  <c r="C926" i="36"/>
  <c r="C927" i="36"/>
  <c r="C928" i="36"/>
  <c r="C929" i="36"/>
  <c r="C930" i="36"/>
  <c r="C931" i="36"/>
  <c r="C932" i="36"/>
  <c r="C933" i="36"/>
  <c r="C934" i="36"/>
  <c r="C935" i="36"/>
  <c r="C936" i="36"/>
  <c r="C937" i="36"/>
  <c r="C938" i="36"/>
  <c r="C939" i="36"/>
  <c r="C940" i="36"/>
  <c r="C941" i="36"/>
  <c r="C942" i="36"/>
  <c r="C943" i="36"/>
  <c r="C944" i="36"/>
  <c r="C945" i="36"/>
  <c r="C946" i="36"/>
  <c r="C947" i="36"/>
  <c r="C948" i="36"/>
  <c r="C949" i="36"/>
  <c r="C950" i="36"/>
  <c r="C951" i="36"/>
  <c r="C952" i="36"/>
  <c r="C953" i="36"/>
  <c r="C954" i="36"/>
  <c r="C955" i="36"/>
  <c r="C956" i="36"/>
  <c r="C957" i="36"/>
  <c r="C958" i="36"/>
  <c r="C959" i="36"/>
  <c r="C960" i="36"/>
  <c r="C961" i="36"/>
  <c r="C962" i="36"/>
  <c r="C963" i="36"/>
  <c r="C964" i="36"/>
  <c r="C965" i="36"/>
  <c r="C966" i="36"/>
  <c r="C967" i="36"/>
  <c r="C968" i="36"/>
  <c r="C969" i="36"/>
  <c r="C970" i="36"/>
  <c r="C971" i="36"/>
  <c r="C972" i="36"/>
  <c r="C973" i="36"/>
  <c r="C974" i="36"/>
  <c r="C975" i="36"/>
  <c r="C976" i="36"/>
  <c r="C977" i="36"/>
  <c r="C978" i="36"/>
  <c r="C979" i="36"/>
  <c r="C980" i="36"/>
  <c r="C981" i="36"/>
  <c r="C982" i="36"/>
  <c r="C983" i="36"/>
  <c r="C984" i="36"/>
  <c r="C985" i="36"/>
  <c r="C986" i="36"/>
  <c r="C987" i="36"/>
  <c r="C988" i="36"/>
  <c r="C989" i="36"/>
  <c r="C990" i="36"/>
  <c r="C991" i="36"/>
  <c r="C992" i="36"/>
  <c r="C993" i="36"/>
  <c r="C994" i="36"/>
  <c r="C995" i="36"/>
  <c r="C996" i="36"/>
  <c r="C997" i="36"/>
  <c r="C998" i="36"/>
  <c r="C999" i="36"/>
  <c r="C1000" i="36"/>
  <c r="C1001" i="36"/>
  <c r="C1002" i="36"/>
  <c r="C1003" i="36"/>
  <c r="C1004" i="36"/>
  <c r="C1005" i="36"/>
  <c r="C1006" i="36"/>
  <c r="C1007" i="36"/>
  <c r="C1008" i="36"/>
  <c r="C1009" i="36"/>
  <c r="C1010" i="36"/>
  <c r="C1011" i="36"/>
  <c r="C1012" i="36"/>
  <c r="C1013" i="36"/>
  <c r="C1014" i="36"/>
  <c r="C1015" i="36"/>
  <c r="C1016" i="36"/>
  <c r="C1017" i="36"/>
  <c r="C1018" i="36"/>
  <c r="C1019" i="36"/>
  <c r="C1020" i="36"/>
  <c r="C1021" i="36"/>
  <c r="C1022" i="36"/>
  <c r="C1023" i="36"/>
  <c r="C1024" i="36"/>
  <c r="C1025" i="36"/>
  <c r="C1026" i="36"/>
  <c r="C1027" i="36"/>
  <c r="C1028" i="36"/>
  <c r="C1029" i="36"/>
  <c r="C1030" i="36"/>
  <c r="C1031" i="36"/>
  <c r="C1032" i="36"/>
  <c r="C1033" i="36"/>
  <c r="C1034" i="36"/>
  <c r="C1035" i="36"/>
  <c r="C1036" i="36"/>
  <c r="C1037" i="36"/>
  <c r="C1038" i="36"/>
  <c r="C1039" i="36"/>
  <c r="C1040" i="36"/>
  <c r="C1041" i="36"/>
  <c r="C1042" i="36"/>
  <c r="C1043" i="36"/>
  <c r="C1044" i="36"/>
  <c r="C1045" i="36"/>
  <c r="C1046" i="36"/>
  <c r="C1047" i="36"/>
  <c r="C1048" i="36"/>
  <c r="C1049" i="36"/>
  <c r="C1050" i="36"/>
  <c r="C1051" i="36"/>
  <c r="C1052" i="36"/>
  <c r="C1053" i="36"/>
  <c r="C1054" i="36"/>
  <c r="C1055" i="36"/>
  <c r="C1056" i="36"/>
  <c r="C1057" i="36"/>
  <c r="G5" i="36"/>
  <c r="G6" i="36"/>
  <c r="G7" i="36"/>
  <c r="G8" i="36"/>
  <c r="G9" i="36"/>
  <c r="G10" i="36"/>
  <c r="G11" i="36"/>
  <c r="G12" i="36"/>
  <c r="O12" i="36"/>
  <c r="G13" i="36"/>
  <c r="G14" i="36"/>
  <c r="G15" i="36"/>
  <c r="G16" i="36"/>
  <c r="G17" i="36"/>
  <c r="G18" i="36"/>
  <c r="G19" i="36"/>
  <c r="G20" i="36"/>
  <c r="G21" i="36"/>
  <c r="G22" i="36"/>
  <c r="O22" i="36"/>
  <c r="G23" i="36"/>
  <c r="G24" i="36"/>
  <c r="G25" i="36"/>
  <c r="G26" i="36"/>
  <c r="G27" i="36"/>
  <c r="O28" i="36" s="1"/>
  <c r="G28" i="36"/>
  <c r="G29" i="36"/>
  <c r="G30" i="36"/>
  <c r="G31" i="36"/>
  <c r="G32" i="36"/>
  <c r="G33" i="36"/>
  <c r="G34" i="36"/>
  <c r="G35" i="36"/>
  <c r="G36" i="36"/>
  <c r="O39" i="36" s="1"/>
  <c r="G37" i="36"/>
  <c r="G38" i="36"/>
  <c r="G39" i="36"/>
  <c r="G40" i="36"/>
  <c r="G41" i="36"/>
  <c r="G42" i="36"/>
  <c r="G43" i="36"/>
  <c r="G44" i="36"/>
  <c r="G45" i="36"/>
  <c r="G46" i="36"/>
  <c r="G47" i="36"/>
  <c r="G48" i="36"/>
  <c r="O51" i="36" s="1"/>
  <c r="G49" i="36"/>
  <c r="G50" i="36"/>
  <c r="G51" i="36"/>
  <c r="G52" i="36"/>
  <c r="G53" i="36"/>
  <c r="G54" i="36"/>
  <c r="G55" i="36"/>
  <c r="G56" i="36"/>
  <c r="G57" i="36"/>
  <c r="G58" i="36"/>
  <c r="G59" i="36"/>
  <c r="G60" i="36"/>
  <c r="G61" i="36"/>
  <c r="G62" i="36"/>
  <c r="G63" i="36"/>
  <c r="G64" i="36"/>
  <c r="G65" i="36"/>
  <c r="G66" i="36"/>
  <c r="G67" i="36"/>
  <c r="G68" i="36"/>
  <c r="G69" i="36"/>
  <c r="G70" i="36"/>
  <c r="G71" i="36"/>
  <c r="G72" i="36"/>
  <c r="G73" i="36"/>
  <c r="G74" i="36"/>
  <c r="G75" i="36"/>
  <c r="G76" i="36"/>
  <c r="G77" i="36"/>
  <c r="G78" i="36"/>
  <c r="G79" i="36"/>
  <c r="G80" i="36"/>
  <c r="G81" i="36"/>
  <c r="G82" i="36"/>
  <c r="G83" i="36"/>
  <c r="G84" i="36"/>
  <c r="G85" i="36"/>
  <c r="G86" i="36"/>
  <c r="G87" i="36"/>
  <c r="G88" i="36"/>
  <c r="G89" i="36"/>
  <c r="G90" i="36"/>
  <c r="G91" i="36"/>
  <c r="G92" i="36"/>
  <c r="G93" i="36"/>
  <c r="O93" i="36" s="1"/>
  <c r="G94" i="36"/>
  <c r="G95" i="36"/>
  <c r="G96" i="36"/>
  <c r="G97" i="36"/>
  <c r="G98" i="36"/>
  <c r="G99" i="36"/>
  <c r="G100" i="36"/>
  <c r="G101" i="36"/>
  <c r="G102" i="36"/>
  <c r="G103" i="36"/>
  <c r="G104" i="36"/>
  <c r="G105" i="36"/>
  <c r="G106" i="36"/>
  <c r="G107" i="36"/>
  <c r="G108" i="36"/>
  <c r="G109" i="36"/>
  <c r="G110" i="36"/>
  <c r="G111" i="36"/>
  <c r="G112" i="36"/>
  <c r="G113" i="36"/>
  <c r="G114" i="36"/>
  <c r="G115" i="36"/>
  <c r="G116" i="36"/>
  <c r="G117" i="36"/>
  <c r="O120" i="36" s="1"/>
  <c r="G118" i="36"/>
  <c r="G119" i="36"/>
  <c r="G120" i="36"/>
  <c r="G121" i="36"/>
  <c r="G122" i="36"/>
  <c r="G123" i="36"/>
  <c r="G124" i="36"/>
  <c r="G125" i="36"/>
  <c r="G126" i="36"/>
  <c r="G127" i="36"/>
  <c r="G128" i="36"/>
  <c r="G129" i="36"/>
  <c r="G130" i="36"/>
  <c r="G131" i="36"/>
  <c r="G132" i="36"/>
  <c r="G133" i="36"/>
  <c r="G134" i="36"/>
  <c r="G135" i="36"/>
  <c r="G136" i="36"/>
  <c r="G137" i="36"/>
  <c r="G138" i="36"/>
  <c r="G139" i="36"/>
  <c r="G140" i="36"/>
  <c r="G141" i="36"/>
  <c r="G142" i="36"/>
  <c r="O142" i="36"/>
  <c r="G143" i="36"/>
  <c r="G144" i="36"/>
  <c r="G145" i="36"/>
  <c r="G146" i="36"/>
  <c r="G147" i="36"/>
  <c r="G148" i="36"/>
  <c r="G149" i="36"/>
  <c r="G150" i="36"/>
  <c r="G151" i="36"/>
  <c r="G152" i="36"/>
  <c r="G153" i="36"/>
  <c r="G154" i="36"/>
  <c r="G155" i="36"/>
  <c r="G156" i="36"/>
  <c r="O159" i="36" s="1"/>
  <c r="G157" i="36"/>
  <c r="G158" i="36"/>
  <c r="G159" i="36"/>
  <c r="G160" i="36"/>
  <c r="G161" i="36"/>
  <c r="G162" i="36"/>
  <c r="G163" i="36"/>
  <c r="G164" i="36"/>
  <c r="G165" i="36"/>
  <c r="G166" i="36"/>
  <c r="G167" i="36"/>
  <c r="O170" i="36" s="1"/>
  <c r="G168" i="36"/>
  <c r="G169" i="36"/>
  <c r="G170" i="36"/>
  <c r="G171" i="36"/>
  <c r="G172" i="36"/>
  <c r="G173" i="36"/>
  <c r="G174" i="36"/>
  <c r="G175" i="36"/>
  <c r="G176" i="36"/>
  <c r="G177" i="36"/>
  <c r="G178" i="36"/>
  <c r="G179" i="36"/>
  <c r="O180" i="36" s="1"/>
  <c r="G180" i="36"/>
  <c r="G181" i="36"/>
  <c r="G182" i="36"/>
  <c r="G183" i="36"/>
  <c r="G184" i="36"/>
  <c r="G185" i="36"/>
  <c r="G186" i="36"/>
  <c r="G187" i="36"/>
  <c r="G188" i="36"/>
  <c r="O190" i="36" s="1"/>
  <c r="G189" i="36"/>
  <c r="G190" i="36"/>
  <c r="G191" i="36"/>
  <c r="G192" i="36"/>
  <c r="G193" i="36"/>
  <c r="G194" i="36"/>
  <c r="G195" i="36"/>
  <c r="O195" i="36" s="1"/>
  <c r="G196" i="36"/>
  <c r="G197" i="36"/>
  <c r="G198" i="36"/>
  <c r="G199" i="36"/>
  <c r="O202" i="36" s="1"/>
  <c r="G200" i="36"/>
  <c r="G201" i="36"/>
  <c r="G202" i="36"/>
  <c r="G203" i="36"/>
  <c r="G204" i="36"/>
  <c r="G205" i="36"/>
  <c r="G206" i="36"/>
  <c r="G207" i="36"/>
  <c r="G208" i="36"/>
  <c r="G209" i="36"/>
  <c r="G210" i="36"/>
  <c r="G211" i="36"/>
  <c r="G212" i="36"/>
  <c r="G213" i="36"/>
  <c r="G214" i="36"/>
  <c r="G215" i="36"/>
  <c r="G216" i="36"/>
  <c r="G217" i="36"/>
  <c r="G218" i="36"/>
  <c r="G219" i="36"/>
  <c r="G220" i="36"/>
  <c r="G221" i="36"/>
  <c r="G222" i="36"/>
  <c r="G223" i="36"/>
  <c r="G224" i="36"/>
  <c r="G225" i="36"/>
  <c r="G226" i="36"/>
  <c r="G227" i="36"/>
  <c r="G228" i="36"/>
  <c r="O229" i="36" s="1"/>
  <c r="G229" i="36"/>
  <c r="G230" i="36"/>
  <c r="G231" i="36"/>
  <c r="G232" i="36"/>
  <c r="G233" i="36"/>
  <c r="O235" i="36" s="1"/>
  <c r="G234" i="36"/>
  <c r="G235" i="36"/>
  <c r="G236" i="36"/>
  <c r="G237" i="36"/>
  <c r="G238" i="36"/>
  <c r="G239" i="36"/>
  <c r="G240" i="36"/>
  <c r="G241" i="36"/>
  <c r="G242" i="36"/>
  <c r="G243" i="36"/>
  <c r="G244" i="36"/>
  <c r="G245" i="36"/>
  <c r="G246" i="36"/>
  <c r="G247" i="36"/>
  <c r="G248" i="36"/>
  <c r="G249" i="36"/>
  <c r="G250" i="36"/>
  <c r="G251" i="36"/>
  <c r="G252" i="36"/>
  <c r="G253" i="36"/>
  <c r="G254" i="36"/>
  <c r="G255" i="36"/>
  <c r="G256" i="36"/>
  <c r="G257" i="36"/>
  <c r="G258" i="36"/>
  <c r="G259" i="36"/>
  <c r="G260" i="36"/>
  <c r="G261" i="36"/>
  <c r="G262" i="36"/>
  <c r="G263" i="36"/>
  <c r="G264" i="36"/>
  <c r="G265" i="36"/>
  <c r="O266" i="36" s="1"/>
  <c r="G266" i="36"/>
  <c r="G267" i="36"/>
  <c r="G268" i="36"/>
  <c r="O268" i="36"/>
  <c r="G269" i="36"/>
  <c r="G270" i="36"/>
  <c r="G271" i="36"/>
  <c r="G272" i="36"/>
  <c r="G273" i="36"/>
  <c r="G274" i="36"/>
  <c r="G275" i="36"/>
  <c r="G276" i="36"/>
  <c r="G277" i="36"/>
  <c r="G278" i="36"/>
  <c r="G279" i="36"/>
  <c r="G280" i="36"/>
  <c r="O283" i="36" s="1"/>
  <c r="G281" i="36"/>
  <c r="G282" i="36"/>
  <c r="G283" i="36"/>
  <c r="G284" i="36"/>
  <c r="G285" i="36"/>
  <c r="G286" i="36"/>
  <c r="G287" i="36"/>
  <c r="G288" i="36"/>
  <c r="G289" i="36"/>
  <c r="G290" i="36"/>
  <c r="G291" i="36"/>
  <c r="G292" i="36"/>
  <c r="G293" i="36"/>
  <c r="G294" i="36"/>
  <c r="G295" i="36"/>
  <c r="G296" i="36"/>
  <c r="G297" i="36"/>
  <c r="G298" i="36"/>
  <c r="G299" i="36"/>
  <c r="G300" i="36"/>
  <c r="G301" i="36"/>
  <c r="G302" i="36"/>
  <c r="G303" i="36"/>
  <c r="G304" i="36"/>
  <c r="O307" i="36" s="1"/>
  <c r="G305" i="36"/>
  <c r="G306" i="36"/>
  <c r="G307" i="36"/>
  <c r="G308" i="36"/>
  <c r="G309" i="36"/>
  <c r="O309" i="36" s="1"/>
  <c r="G310" i="36"/>
  <c r="G311" i="36"/>
  <c r="G312" i="36"/>
  <c r="G313" i="36"/>
  <c r="G314" i="36"/>
  <c r="G315" i="36"/>
  <c r="G316" i="36"/>
  <c r="O319" i="36" s="1"/>
  <c r="G317" i="36"/>
  <c r="G318" i="36"/>
  <c r="G319" i="36"/>
  <c r="G320" i="36"/>
  <c r="G321" i="36"/>
  <c r="G322" i="36"/>
  <c r="G323" i="36"/>
  <c r="G324" i="36"/>
  <c r="G325" i="36"/>
  <c r="G326" i="36"/>
  <c r="G327" i="36"/>
  <c r="G328" i="36"/>
  <c r="O331" i="36" s="1"/>
  <c r="G329" i="36"/>
  <c r="G330" i="36"/>
  <c r="G331" i="36"/>
  <c r="G332" i="36"/>
  <c r="G333" i="36"/>
  <c r="G334" i="36"/>
  <c r="G335" i="36"/>
  <c r="G336" i="36"/>
  <c r="G337" i="36"/>
  <c r="G338" i="36"/>
  <c r="G339" i="36"/>
  <c r="G340" i="36"/>
  <c r="O343" i="36" s="1"/>
  <c r="G341" i="36"/>
  <c r="G342" i="36"/>
  <c r="G343" i="36"/>
  <c r="G344" i="36"/>
  <c r="G345" i="36"/>
  <c r="G346" i="36"/>
  <c r="G347" i="36"/>
  <c r="G348" i="36"/>
  <c r="G349" i="36"/>
  <c r="G350" i="36"/>
  <c r="G351" i="36"/>
  <c r="G352" i="36"/>
  <c r="G353" i="36"/>
  <c r="G354" i="36"/>
  <c r="G355" i="36"/>
  <c r="O355" i="36"/>
  <c r="G356" i="36"/>
  <c r="G357" i="36"/>
  <c r="G358" i="36"/>
  <c r="G359" i="36"/>
  <c r="G360" i="36"/>
  <c r="G361" i="36"/>
  <c r="G362" i="36"/>
  <c r="G363" i="36"/>
  <c r="G364" i="36"/>
  <c r="G365" i="36"/>
  <c r="G366" i="36"/>
  <c r="G367" i="36"/>
  <c r="O370" i="36" s="1"/>
  <c r="G368" i="36"/>
  <c r="G369" i="36"/>
  <c r="G370" i="36"/>
  <c r="G371" i="36"/>
  <c r="G372" i="36"/>
  <c r="G373" i="36"/>
  <c r="G374" i="36"/>
  <c r="G375" i="36"/>
  <c r="G376" i="36"/>
  <c r="G377" i="36"/>
  <c r="G378" i="36"/>
  <c r="G379" i="36"/>
  <c r="G380" i="36"/>
  <c r="G381" i="36"/>
  <c r="G382" i="36"/>
  <c r="G383" i="36"/>
  <c r="G384" i="36"/>
  <c r="G385" i="36"/>
  <c r="O386" i="36" s="1"/>
  <c r="G386" i="36"/>
  <c r="G387" i="36"/>
  <c r="G388" i="36"/>
  <c r="G389" i="36"/>
  <c r="G390" i="36"/>
  <c r="G391" i="36"/>
  <c r="G392" i="36"/>
  <c r="O395" i="36" s="1"/>
  <c r="G393" i="36"/>
  <c r="G394" i="36"/>
  <c r="G395" i="36"/>
  <c r="G396" i="36"/>
  <c r="G397" i="36"/>
  <c r="G398" i="36"/>
  <c r="G399" i="36"/>
  <c r="G400" i="36"/>
  <c r="G401" i="36"/>
  <c r="G402" i="36"/>
  <c r="G403" i="36"/>
  <c r="G404" i="36"/>
  <c r="G405" i="36"/>
  <c r="G406" i="36"/>
  <c r="G407" i="36"/>
  <c r="G408" i="36"/>
  <c r="G409" i="36"/>
  <c r="G410" i="36"/>
  <c r="G411" i="36"/>
  <c r="G412" i="36"/>
  <c r="G413" i="36"/>
  <c r="G414" i="36"/>
  <c r="G415" i="36"/>
  <c r="G416" i="36"/>
  <c r="G417" i="36"/>
  <c r="G418" i="36"/>
  <c r="G419" i="36"/>
  <c r="G420" i="36"/>
  <c r="G421" i="36"/>
  <c r="G422" i="36"/>
  <c r="G423" i="36"/>
  <c r="G424" i="36"/>
  <c r="G425" i="36"/>
  <c r="G426" i="36"/>
  <c r="G427" i="36"/>
  <c r="G428" i="36"/>
  <c r="G429" i="36"/>
  <c r="G430" i="36"/>
  <c r="G431" i="36"/>
  <c r="G432" i="36"/>
  <c r="G433" i="36"/>
  <c r="G434" i="36"/>
  <c r="G435" i="36"/>
  <c r="G436" i="36"/>
  <c r="G437" i="36"/>
  <c r="G438" i="36"/>
  <c r="G439" i="36"/>
  <c r="G440" i="36"/>
  <c r="O441" i="36" s="1"/>
  <c r="G441" i="36"/>
  <c r="G442" i="36"/>
  <c r="G443" i="36"/>
  <c r="G444" i="36"/>
  <c r="G445" i="36"/>
  <c r="G446" i="36"/>
  <c r="G447" i="36"/>
  <c r="O450" i="36" s="1"/>
  <c r="G448" i="36"/>
  <c r="G449" i="36"/>
  <c r="G450" i="36"/>
  <c r="G451" i="36"/>
  <c r="G452" i="36"/>
  <c r="G453" i="36"/>
  <c r="G454" i="36"/>
  <c r="G455" i="36"/>
  <c r="G456" i="36"/>
  <c r="G457" i="36"/>
  <c r="G458" i="36"/>
  <c r="G459" i="36"/>
  <c r="G460" i="36"/>
  <c r="O461" i="36" s="1"/>
  <c r="G461" i="36"/>
  <c r="G462" i="36"/>
  <c r="G463" i="36"/>
  <c r="G464" i="36"/>
  <c r="G465" i="36"/>
  <c r="G466" i="36"/>
  <c r="G467" i="36"/>
  <c r="O470" i="36" s="1"/>
  <c r="G468" i="36"/>
  <c r="G469" i="36"/>
  <c r="G470" i="36"/>
  <c r="G471" i="36"/>
  <c r="G472" i="36"/>
  <c r="O475" i="36" s="1"/>
  <c r="G473" i="36"/>
  <c r="G474" i="36"/>
  <c r="G475" i="36"/>
  <c r="G476" i="36"/>
  <c r="G477" i="36"/>
  <c r="G478" i="36"/>
  <c r="G479" i="36"/>
  <c r="O481" i="36" s="1"/>
  <c r="G480" i="36"/>
  <c r="G481" i="36"/>
  <c r="G482" i="36"/>
  <c r="G483" i="36"/>
  <c r="G484" i="36"/>
  <c r="G485" i="36"/>
  <c r="G486" i="36"/>
  <c r="G487" i="36"/>
  <c r="G488" i="36"/>
  <c r="G489" i="36"/>
  <c r="G490" i="36"/>
  <c r="G491" i="36"/>
  <c r="G492" i="36"/>
  <c r="G493" i="36"/>
  <c r="G494" i="36"/>
  <c r="G495" i="36"/>
  <c r="G496" i="36"/>
  <c r="G497" i="36"/>
  <c r="G498" i="36"/>
  <c r="G499" i="36"/>
  <c r="G500" i="36"/>
  <c r="G501" i="36"/>
  <c r="G502" i="36"/>
  <c r="O503" i="36" s="1"/>
  <c r="G503" i="36"/>
  <c r="G504" i="36"/>
  <c r="G505" i="36"/>
  <c r="G506" i="36"/>
  <c r="G507" i="36"/>
  <c r="G508" i="36"/>
  <c r="G509" i="36"/>
  <c r="G510" i="36"/>
  <c r="G511" i="36"/>
  <c r="G512" i="36"/>
  <c r="G513" i="36"/>
  <c r="O513" i="36"/>
  <c r="G514" i="36"/>
  <c r="G515" i="36"/>
  <c r="G516" i="36"/>
  <c r="G517" i="36"/>
  <c r="G518" i="36"/>
  <c r="G519" i="36"/>
  <c r="G520" i="36"/>
  <c r="G521" i="36"/>
  <c r="G522" i="36"/>
  <c r="G523" i="36"/>
  <c r="G524" i="36"/>
  <c r="G525" i="36"/>
  <c r="G526" i="36"/>
  <c r="O529" i="36" s="1"/>
  <c r="G527" i="36"/>
  <c r="G528" i="36"/>
  <c r="G529" i="36"/>
  <c r="G530" i="36"/>
  <c r="G531" i="36"/>
  <c r="G532" i="36"/>
  <c r="G533" i="36"/>
  <c r="G534" i="36"/>
  <c r="G535" i="36"/>
  <c r="G536" i="36"/>
  <c r="G537" i="36"/>
  <c r="O540" i="36" s="1"/>
  <c r="G538" i="36"/>
  <c r="G539" i="36"/>
  <c r="G540" i="36"/>
  <c r="G541" i="36"/>
  <c r="O543" i="36" s="1"/>
  <c r="G542" i="36"/>
  <c r="G543" i="36"/>
  <c r="G544" i="36"/>
  <c r="G545" i="36"/>
  <c r="G546" i="36"/>
  <c r="G547" i="36"/>
  <c r="G548" i="36"/>
  <c r="O551" i="36" s="1"/>
  <c r="G549" i="36"/>
  <c r="G550" i="36"/>
  <c r="G551" i="36"/>
  <c r="G552" i="36"/>
  <c r="G553" i="36"/>
  <c r="G554" i="36"/>
  <c r="G555" i="36"/>
  <c r="G556" i="36"/>
  <c r="G557" i="36"/>
  <c r="G558" i="36"/>
  <c r="G559" i="36"/>
  <c r="G560" i="36"/>
  <c r="G561" i="36"/>
  <c r="G562" i="36"/>
  <c r="G563" i="36"/>
  <c r="G564" i="36"/>
  <c r="G565" i="36"/>
  <c r="G566" i="36"/>
  <c r="G567" i="36"/>
  <c r="G568" i="36"/>
  <c r="G569" i="36"/>
  <c r="G570" i="36"/>
  <c r="G571" i="36"/>
  <c r="G572" i="36"/>
  <c r="G573" i="36"/>
  <c r="G574" i="36"/>
  <c r="G575" i="36"/>
  <c r="G576" i="36"/>
  <c r="G577" i="36"/>
  <c r="G578" i="36"/>
  <c r="G579" i="36"/>
  <c r="G580" i="36"/>
  <c r="G581" i="36"/>
  <c r="G582" i="36"/>
  <c r="G583" i="36"/>
  <c r="G584" i="36"/>
  <c r="G585" i="36"/>
  <c r="G586" i="36"/>
  <c r="G587" i="36"/>
  <c r="G588" i="36"/>
  <c r="G589" i="36"/>
  <c r="G590" i="36"/>
  <c r="G591" i="36"/>
  <c r="G592" i="36"/>
  <c r="G593" i="36"/>
  <c r="G594" i="36"/>
  <c r="G595" i="36"/>
  <c r="G596" i="36"/>
  <c r="G597" i="36"/>
  <c r="O600" i="36" s="1"/>
  <c r="G598" i="36"/>
  <c r="G599" i="36"/>
  <c r="G600" i="36"/>
  <c r="G601" i="36"/>
  <c r="O603" i="36" s="1"/>
  <c r="G602" i="36"/>
  <c r="G603" i="36"/>
  <c r="G604" i="36"/>
  <c r="G605" i="36"/>
  <c r="G606" i="36"/>
  <c r="G607" i="36"/>
  <c r="G608" i="36"/>
  <c r="O609" i="36" s="1"/>
  <c r="G609" i="36"/>
  <c r="G610" i="36"/>
  <c r="O613" i="36" s="1"/>
  <c r="G611" i="36"/>
  <c r="G612" i="36"/>
  <c r="G613" i="36"/>
  <c r="O616" i="36" s="1"/>
  <c r="G614" i="36"/>
  <c r="G615" i="36"/>
  <c r="G616" i="36"/>
  <c r="G617" i="36"/>
  <c r="G618" i="36"/>
  <c r="G619" i="36"/>
  <c r="G620" i="36"/>
  <c r="O623" i="36" s="1"/>
  <c r="G621" i="36"/>
  <c r="G622" i="36"/>
  <c r="G623" i="36"/>
  <c r="G624" i="36"/>
  <c r="G625" i="36"/>
  <c r="G626" i="36"/>
  <c r="G627" i="36"/>
  <c r="G628" i="36"/>
  <c r="G629" i="36"/>
  <c r="G630" i="36"/>
  <c r="O632" i="36" s="1"/>
  <c r="G631" i="36"/>
  <c r="G632" i="36"/>
  <c r="G633" i="36"/>
  <c r="G634" i="36"/>
  <c r="G635" i="36"/>
  <c r="O638" i="36" s="1"/>
  <c r="G636" i="36"/>
  <c r="G637" i="36"/>
  <c r="G638" i="36"/>
  <c r="G639" i="36"/>
  <c r="G640" i="36"/>
  <c r="G641" i="36"/>
  <c r="G642" i="36"/>
  <c r="O645" i="36" s="1"/>
  <c r="G643" i="36"/>
  <c r="G644" i="36"/>
  <c r="G645" i="36"/>
  <c r="G646" i="36"/>
  <c r="G647" i="36"/>
  <c r="G648" i="36"/>
  <c r="G649" i="36"/>
  <c r="G650" i="36"/>
  <c r="G651" i="36"/>
  <c r="G652" i="36"/>
  <c r="G653" i="36"/>
  <c r="O655" i="36" s="1"/>
  <c r="G654" i="36"/>
  <c r="G655" i="36"/>
  <c r="G656" i="36"/>
  <c r="G657" i="36"/>
  <c r="G658" i="36"/>
  <c r="G659" i="36"/>
  <c r="G660" i="36"/>
  <c r="G661" i="36"/>
  <c r="G662" i="36"/>
  <c r="G663" i="36"/>
  <c r="G664" i="36"/>
  <c r="G665" i="36"/>
  <c r="G666" i="36"/>
  <c r="G667" i="36"/>
  <c r="G668" i="36"/>
  <c r="G669" i="36"/>
  <c r="O669" i="36" s="1"/>
  <c r="G670" i="36"/>
  <c r="G671" i="36"/>
  <c r="G672" i="36"/>
  <c r="G673" i="36"/>
  <c r="G674" i="36"/>
  <c r="G675" i="36"/>
  <c r="G676" i="36"/>
  <c r="G677" i="36"/>
  <c r="G678" i="36"/>
  <c r="G679" i="36"/>
  <c r="G680" i="36"/>
  <c r="G681" i="36"/>
  <c r="G682" i="36"/>
  <c r="G683" i="36"/>
  <c r="G684" i="36"/>
  <c r="G685" i="36"/>
  <c r="G686" i="36"/>
  <c r="O686" i="36" s="1"/>
  <c r="G687" i="36"/>
  <c r="G688" i="36"/>
  <c r="O691" i="36" s="1"/>
  <c r="G689" i="36"/>
  <c r="G690" i="36"/>
  <c r="G691" i="36"/>
  <c r="G692" i="36"/>
  <c r="G693" i="36"/>
  <c r="G694" i="36"/>
  <c r="G695" i="36"/>
  <c r="G696" i="36"/>
  <c r="G697" i="36"/>
  <c r="G698" i="36"/>
  <c r="G699" i="36"/>
  <c r="G700" i="36"/>
  <c r="G701" i="36"/>
  <c r="G702" i="36"/>
  <c r="G703" i="36"/>
  <c r="G704" i="36"/>
  <c r="G705" i="36"/>
  <c r="G706" i="36"/>
  <c r="G707" i="36"/>
  <c r="G708" i="36"/>
  <c r="G709" i="36"/>
  <c r="O709" i="36"/>
  <c r="G710" i="36"/>
  <c r="G711" i="36"/>
  <c r="G712" i="36"/>
  <c r="O715" i="36" s="1"/>
  <c r="G713" i="36"/>
  <c r="G714" i="36"/>
  <c r="G715" i="36"/>
  <c r="G716" i="36"/>
  <c r="G717" i="36"/>
  <c r="G718" i="36"/>
  <c r="G719" i="36"/>
  <c r="G720" i="36"/>
  <c r="G721" i="36"/>
  <c r="G722" i="36"/>
  <c r="G723" i="36"/>
  <c r="G724" i="36"/>
  <c r="O727" i="36" s="1"/>
  <c r="G725" i="36"/>
  <c r="G726" i="36"/>
  <c r="G727" i="36"/>
  <c r="G728" i="36"/>
  <c r="G729" i="36"/>
  <c r="G730" i="36"/>
  <c r="G731" i="36"/>
  <c r="G732" i="36"/>
  <c r="G733" i="36"/>
  <c r="G734" i="36"/>
  <c r="G735" i="36"/>
  <c r="O736" i="36" s="1"/>
  <c r="G736" i="36"/>
  <c r="G737" i="36"/>
  <c r="G738" i="36"/>
  <c r="G739" i="36"/>
  <c r="G740" i="36"/>
  <c r="G741" i="36"/>
  <c r="G742" i="36"/>
  <c r="G743" i="36"/>
  <c r="G744" i="36"/>
  <c r="G745" i="36"/>
  <c r="G746" i="36"/>
  <c r="G747" i="36"/>
  <c r="G748" i="36"/>
  <c r="O751" i="36" s="1"/>
  <c r="G749" i="36"/>
  <c r="G750" i="36"/>
  <c r="G751" i="36"/>
  <c r="G752" i="36"/>
  <c r="O755" i="36" s="1"/>
  <c r="G753" i="36"/>
  <c r="G754" i="36"/>
  <c r="G755" i="36"/>
  <c r="G756" i="36"/>
  <c r="G757" i="36"/>
  <c r="G758" i="36"/>
  <c r="G759" i="36"/>
  <c r="G760" i="36"/>
  <c r="G761" i="36"/>
  <c r="G762" i="36"/>
  <c r="G763" i="36"/>
  <c r="G764" i="36"/>
  <c r="G765" i="36"/>
  <c r="G766" i="36"/>
  <c r="G767" i="36"/>
  <c r="G768" i="36"/>
  <c r="G769" i="36"/>
  <c r="G770" i="36"/>
  <c r="G771" i="36"/>
  <c r="G772" i="36"/>
  <c r="G773" i="36"/>
  <c r="G774" i="36"/>
  <c r="G775" i="36"/>
  <c r="G776" i="36"/>
  <c r="O778" i="36" s="1"/>
  <c r="G777" i="36"/>
  <c r="G778" i="36"/>
  <c r="G779" i="36"/>
  <c r="G780" i="36"/>
  <c r="G781" i="36"/>
  <c r="G782" i="36"/>
  <c r="G783" i="36"/>
  <c r="O783" i="36" s="1"/>
  <c r="G784" i="36"/>
  <c r="G785" i="36"/>
  <c r="G786" i="36"/>
  <c r="G787" i="36"/>
  <c r="G788" i="36"/>
  <c r="O790" i="36" s="1"/>
  <c r="G789" i="36"/>
  <c r="G790" i="36"/>
  <c r="G791" i="36"/>
  <c r="G792" i="36"/>
  <c r="G793" i="36"/>
  <c r="G794" i="36"/>
  <c r="G795" i="36"/>
  <c r="G796" i="36"/>
  <c r="O799" i="36" s="1"/>
  <c r="G797" i="36"/>
  <c r="G798" i="36"/>
  <c r="G799" i="36"/>
  <c r="G800" i="36"/>
  <c r="G801" i="36"/>
  <c r="G802" i="36"/>
  <c r="G803" i="36"/>
  <c r="G804" i="36"/>
  <c r="G805" i="36"/>
  <c r="G806" i="36"/>
  <c r="G807" i="36"/>
  <c r="G808" i="36"/>
  <c r="G809" i="36"/>
  <c r="G810" i="36"/>
  <c r="G811" i="36"/>
  <c r="O814" i="36" s="1"/>
  <c r="G812" i="36"/>
  <c r="G813" i="36"/>
  <c r="G814" i="36"/>
  <c r="G815" i="36"/>
  <c r="G816" i="36"/>
  <c r="G817" i="36"/>
  <c r="G818" i="36"/>
  <c r="G819" i="36"/>
  <c r="G820" i="36"/>
  <c r="G821" i="36"/>
  <c r="G822" i="36"/>
  <c r="G823" i="36"/>
  <c r="O826" i="36" s="1"/>
  <c r="G824" i="36"/>
  <c r="G825" i="36"/>
  <c r="G826" i="36"/>
  <c r="G827" i="36"/>
  <c r="G828" i="36"/>
  <c r="O831" i="36" s="1"/>
  <c r="G829" i="36"/>
  <c r="G830" i="36"/>
  <c r="G831" i="36"/>
  <c r="G832" i="36"/>
  <c r="G833" i="36"/>
  <c r="G834" i="36"/>
  <c r="G835" i="36"/>
  <c r="G836" i="36"/>
  <c r="G837" i="36"/>
  <c r="G838" i="36"/>
  <c r="G839" i="36"/>
  <c r="G840" i="36"/>
  <c r="G841" i="36"/>
  <c r="G842" i="36"/>
  <c r="G843" i="36"/>
  <c r="G844" i="36"/>
  <c r="G845" i="36"/>
  <c r="G846" i="36"/>
  <c r="G847" i="36"/>
  <c r="G848" i="36"/>
  <c r="G849" i="36"/>
  <c r="G850" i="36"/>
  <c r="G851" i="36"/>
  <c r="G852" i="36"/>
  <c r="G853" i="36"/>
  <c r="G854" i="36"/>
  <c r="G855" i="36"/>
  <c r="G856" i="36"/>
  <c r="G857" i="36"/>
  <c r="G858" i="36"/>
  <c r="G859" i="36"/>
  <c r="G860" i="36"/>
  <c r="G861" i="36"/>
  <c r="G862" i="36"/>
  <c r="G863" i="36"/>
  <c r="G864" i="36"/>
  <c r="G865" i="36"/>
  <c r="G866" i="36"/>
  <c r="O869" i="36" s="1"/>
  <c r="G867" i="36"/>
  <c r="G868" i="36"/>
  <c r="G869" i="36"/>
  <c r="G870" i="36"/>
  <c r="O870" i="36" s="1"/>
  <c r="G871" i="36"/>
  <c r="G872" i="36"/>
  <c r="G873" i="36"/>
  <c r="G874" i="36"/>
  <c r="G875" i="36"/>
  <c r="G876" i="36"/>
  <c r="G877" i="36"/>
  <c r="G878" i="36"/>
  <c r="G879" i="36"/>
  <c r="G880" i="36"/>
  <c r="G881" i="36"/>
  <c r="G882" i="36"/>
  <c r="G883" i="36"/>
  <c r="G884" i="36"/>
  <c r="G885" i="36"/>
  <c r="G886" i="36"/>
  <c r="G887" i="36"/>
  <c r="G888" i="36"/>
  <c r="G889" i="36"/>
  <c r="G890" i="36"/>
  <c r="G891" i="36"/>
  <c r="G892" i="36"/>
  <c r="G893" i="36"/>
  <c r="G894" i="36"/>
  <c r="G895" i="36"/>
  <c r="G896" i="36"/>
  <c r="G897" i="36"/>
  <c r="G898" i="36"/>
  <c r="G899" i="36"/>
  <c r="G900" i="36"/>
  <c r="G901" i="36"/>
  <c r="G902" i="36"/>
  <c r="G903" i="36"/>
  <c r="G904" i="36"/>
  <c r="G905" i="36"/>
  <c r="G906" i="36"/>
  <c r="G907" i="36"/>
  <c r="G908" i="36"/>
  <c r="G909" i="36"/>
  <c r="G910" i="36"/>
  <c r="G911" i="36"/>
  <c r="G912" i="36"/>
  <c r="G913" i="36"/>
  <c r="G914" i="36"/>
  <c r="G915" i="36"/>
  <c r="G916" i="36"/>
  <c r="G917" i="36"/>
  <c r="G918" i="36"/>
  <c r="G919" i="36"/>
  <c r="G920" i="36"/>
  <c r="G921" i="36"/>
  <c r="G922" i="36"/>
  <c r="G923" i="36"/>
  <c r="G924" i="36"/>
  <c r="G925" i="36"/>
  <c r="G926" i="36"/>
  <c r="G927" i="36"/>
  <c r="G928" i="36"/>
  <c r="G929" i="36"/>
  <c r="G930" i="36"/>
  <c r="G931" i="36"/>
  <c r="G932" i="36"/>
  <c r="G933" i="36"/>
  <c r="G934" i="36"/>
  <c r="G935" i="36"/>
  <c r="G936" i="36"/>
  <c r="G937" i="36"/>
  <c r="G938" i="36"/>
  <c r="G939" i="36"/>
  <c r="G940" i="36"/>
  <c r="G941" i="36"/>
  <c r="G942" i="36"/>
  <c r="G943" i="36"/>
  <c r="G944" i="36"/>
  <c r="G945" i="36"/>
  <c r="G946" i="36"/>
  <c r="G947" i="36"/>
  <c r="G948" i="36"/>
  <c r="G949" i="36"/>
  <c r="G950" i="36"/>
  <c r="G951" i="36"/>
  <c r="G952" i="36"/>
  <c r="G953" i="36"/>
  <c r="G954" i="36"/>
  <c r="G955" i="36"/>
  <c r="G956" i="36"/>
  <c r="G957" i="36"/>
  <c r="G958" i="36"/>
  <c r="G959" i="36"/>
  <c r="G960" i="36"/>
  <c r="G961" i="36"/>
  <c r="G962" i="36"/>
  <c r="O965" i="36" s="1"/>
  <c r="G963" i="36"/>
  <c r="G964" i="36"/>
  <c r="G965" i="36"/>
  <c r="G966" i="36"/>
  <c r="G967" i="36"/>
  <c r="G968" i="36"/>
  <c r="G969" i="36"/>
  <c r="G970" i="36"/>
  <c r="G971" i="36"/>
  <c r="G972" i="36"/>
  <c r="G973" i="36"/>
  <c r="G974" i="36"/>
  <c r="G975" i="36"/>
  <c r="G976" i="36"/>
  <c r="G977" i="36"/>
  <c r="G978" i="36"/>
  <c r="G979" i="36"/>
  <c r="G980" i="36"/>
  <c r="G981" i="36"/>
  <c r="G982" i="36"/>
  <c r="G983" i="36"/>
  <c r="G984" i="36"/>
  <c r="G985" i="36"/>
  <c r="G986" i="36"/>
  <c r="O989" i="36" s="1"/>
  <c r="G987" i="36"/>
  <c r="G988" i="36"/>
  <c r="G989" i="36"/>
  <c r="G990" i="36"/>
  <c r="G991" i="36"/>
  <c r="G992" i="36"/>
  <c r="G993" i="36"/>
  <c r="G994" i="36"/>
  <c r="G995" i="36"/>
  <c r="G996" i="36"/>
  <c r="G997" i="36"/>
  <c r="G998" i="36"/>
  <c r="G999" i="36"/>
  <c r="G1000" i="36"/>
  <c r="G1001" i="36"/>
  <c r="G1002" i="36"/>
  <c r="G1003" i="36"/>
  <c r="G1004" i="36"/>
  <c r="G1005" i="36"/>
  <c r="G1006" i="36"/>
  <c r="G1007" i="36"/>
  <c r="G1008" i="36"/>
  <c r="O1011" i="36" s="1"/>
  <c r="G1009" i="36"/>
  <c r="G1010" i="36"/>
  <c r="G1011" i="36"/>
  <c r="G1012" i="36"/>
  <c r="G1013" i="36"/>
  <c r="G1014" i="36"/>
  <c r="G1015" i="36"/>
  <c r="G1016" i="36"/>
  <c r="G1017" i="36"/>
  <c r="G1018" i="36"/>
  <c r="O1019" i="36" s="1"/>
  <c r="G1019" i="36"/>
  <c r="G1020" i="36"/>
  <c r="G1021" i="36"/>
  <c r="G1022" i="36"/>
  <c r="G1023" i="36"/>
  <c r="G1024" i="36"/>
  <c r="G1025" i="36"/>
  <c r="G1026" i="36"/>
  <c r="G1027" i="36"/>
  <c r="G1028" i="36"/>
  <c r="G1029" i="36"/>
  <c r="G1030" i="36"/>
  <c r="G1031" i="36"/>
  <c r="G1032" i="36"/>
  <c r="G1033" i="36"/>
  <c r="G1034" i="36"/>
  <c r="G1035" i="36"/>
  <c r="G1036" i="36"/>
  <c r="G1037" i="36"/>
  <c r="G1038" i="36"/>
  <c r="G1039" i="36"/>
  <c r="G1040" i="36"/>
  <c r="G1041" i="36"/>
  <c r="G1042" i="36"/>
  <c r="G1043" i="36"/>
  <c r="G1044" i="36"/>
  <c r="G1045" i="36"/>
  <c r="G1046" i="36"/>
  <c r="G1047" i="36"/>
  <c r="G1048" i="36"/>
  <c r="G1049" i="36"/>
  <c r="G1050" i="36"/>
  <c r="G1051" i="36"/>
  <c r="G1052" i="36"/>
  <c r="G1053" i="36"/>
  <c r="G1054" i="36"/>
  <c r="G1055" i="36"/>
  <c r="G1056" i="36"/>
  <c r="G4" i="36"/>
  <c r="C5" i="36"/>
  <c r="M7" i="36"/>
  <c r="M8" i="36"/>
  <c r="M9" i="36"/>
  <c r="M10" i="36"/>
  <c r="M11" i="36"/>
  <c r="M12" i="36"/>
  <c r="M13" i="36"/>
  <c r="M14" i="36"/>
  <c r="M15" i="36"/>
  <c r="M16" i="36"/>
  <c r="M17" i="36"/>
  <c r="M18" i="36"/>
  <c r="M19" i="36"/>
  <c r="M20" i="36"/>
  <c r="M21" i="36"/>
  <c r="M22" i="36"/>
  <c r="M23" i="36"/>
  <c r="M24" i="36"/>
  <c r="M25" i="36"/>
  <c r="M26" i="36"/>
  <c r="M27" i="36"/>
  <c r="M28" i="36"/>
  <c r="M29" i="36"/>
  <c r="M30" i="36"/>
  <c r="M31" i="36"/>
  <c r="M32" i="36"/>
  <c r="M33" i="36"/>
  <c r="M34" i="36"/>
  <c r="M35" i="36"/>
  <c r="M36" i="36"/>
  <c r="M37" i="36"/>
  <c r="M38" i="36"/>
  <c r="M39" i="36"/>
  <c r="M40" i="36"/>
  <c r="M41" i="36"/>
  <c r="M42" i="36"/>
  <c r="M43" i="36"/>
  <c r="M44" i="36"/>
  <c r="M45" i="36"/>
  <c r="M46" i="36"/>
  <c r="M47" i="36"/>
  <c r="M48" i="36"/>
  <c r="M49" i="36"/>
  <c r="M50" i="36"/>
  <c r="M51" i="36"/>
  <c r="M52" i="36"/>
  <c r="M53" i="36"/>
  <c r="M54" i="36"/>
  <c r="M55" i="36"/>
  <c r="M56" i="36"/>
  <c r="M57" i="36"/>
  <c r="M58" i="36"/>
  <c r="M59" i="36"/>
  <c r="M60" i="36"/>
  <c r="M61" i="36"/>
  <c r="M62" i="36"/>
  <c r="M63" i="36"/>
  <c r="M64" i="36"/>
  <c r="M65" i="36"/>
  <c r="M66" i="36"/>
  <c r="M67" i="36"/>
  <c r="M68" i="36"/>
  <c r="M69" i="36"/>
  <c r="M70" i="36"/>
  <c r="M71" i="36"/>
  <c r="M72" i="36"/>
  <c r="M73" i="36"/>
  <c r="M74" i="36"/>
  <c r="M75" i="36"/>
  <c r="M76" i="36"/>
  <c r="M77" i="36"/>
  <c r="M78" i="36"/>
  <c r="M79" i="36"/>
  <c r="M80" i="36"/>
  <c r="M81" i="36"/>
  <c r="M82" i="36"/>
  <c r="M83" i="36"/>
  <c r="M84" i="36"/>
  <c r="M85" i="36"/>
  <c r="M86" i="36"/>
  <c r="M87" i="36"/>
  <c r="M88" i="36"/>
  <c r="M89" i="36"/>
  <c r="M90" i="36"/>
  <c r="M91" i="36"/>
  <c r="M92" i="36"/>
  <c r="M93" i="36"/>
  <c r="M94" i="36"/>
  <c r="M95" i="36"/>
  <c r="M96" i="36"/>
  <c r="M97" i="36"/>
  <c r="M98" i="36"/>
  <c r="M99" i="36"/>
  <c r="M100" i="36"/>
  <c r="M101" i="36"/>
  <c r="M102" i="36"/>
  <c r="M103" i="36"/>
  <c r="M104" i="36"/>
  <c r="M105" i="36"/>
  <c r="M106" i="36"/>
  <c r="M107" i="36"/>
  <c r="M108" i="36"/>
  <c r="M109" i="36"/>
  <c r="M110" i="36"/>
  <c r="M111" i="36"/>
  <c r="M112" i="36"/>
  <c r="M113" i="36"/>
  <c r="M114" i="36"/>
  <c r="M115" i="36"/>
  <c r="M116" i="36"/>
  <c r="M117" i="36"/>
  <c r="M118" i="36"/>
  <c r="M119" i="36"/>
  <c r="M120" i="36"/>
  <c r="M121" i="36"/>
  <c r="M122" i="36"/>
  <c r="M123" i="36"/>
  <c r="M124" i="36"/>
  <c r="M125" i="36"/>
  <c r="M126" i="36"/>
  <c r="M127" i="36"/>
  <c r="M128" i="36"/>
  <c r="M129" i="36"/>
  <c r="M130" i="36"/>
  <c r="M131" i="36"/>
  <c r="M132" i="36"/>
  <c r="M133" i="36"/>
  <c r="M134" i="36"/>
  <c r="M135" i="36"/>
  <c r="M136" i="36"/>
  <c r="M137" i="36"/>
  <c r="M138" i="36"/>
  <c r="M139" i="36"/>
  <c r="M140" i="36"/>
  <c r="M141" i="36"/>
  <c r="M142" i="36"/>
  <c r="M143" i="36"/>
  <c r="M144" i="36"/>
  <c r="M145" i="36"/>
  <c r="M146" i="36"/>
  <c r="M147" i="36"/>
  <c r="M148" i="36"/>
  <c r="M149" i="36"/>
  <c r="M150" i="36"/>
  <c r="M151" i="36"/>
  <c r="M152" i="36"/>
  <c r="M153" i="36"/>
  <c r="M154" i="36"/>
  <c r="M155" i="36"/>
  <c r="M156" i="36"/>
  <c r="M157" i="36"/>
  <c r="M158" i="36"/>
  <c r="M159" i="36"/>
  <c r="M160" i="36"/>
  <c r="M161" i="36"/>
  <c r="M162" i="36"/>
  <c r="M163" i="36"/>
  <c r="M164" i="36"/>
  <c r="M165" i="36"/>
  <c r="M166" i="36"/>
  <c r="M167" i="36"/>
  <c r="M168" i="36"/>
  <c r="M169" i="36"/>
  <c r="M170" i="36"/>
  <c r="M171" i="36"/>
  <c r="M172" i="36"/>
  <c r="M173" i="36"/>
  <c r="M174" i="36"/>
  <c r="M175" i="36"/>
  <c r="M176" i="36"/>
  <c r="M177" i="36"/>
  <c r="M178" i="36"/>
  <c r="M179" i="36"/>
  <c r="M180" i="36"/>
  <c r="M181" i="36"/>
  <c r="M182" i="36"/>
  <c r="M183" i="36"/>
  <c r="M184" i="36"/>
  <c r="M185" i="36"/>
  <c r="M186" i="36"/>
  <c r="M187" i="36"/>
  <c r="M188" i="36"/>
  <c r="M189" i="36"/>
  <c r="M190" i="36"/>
  <c r="M191" i="36"/>
  <c r="M192" i="36"/>
  <c r="M193" i="36"/>
  <c r="M194" i="36"/>
  <c r="M195" i="36"/>
  <c r="M196" i="36"/>
  <c r="M197" i="36"/>
  <c r="M198" i="36"/>
  <c r="M199" i="36"/>
  <c r="M200" i="36"/>
  <c r="M201" i="36"/>
  <c r="M202" i="36"/>
  <c r="M203" i="36"/>
  <c r="M204" i="36"/>
  <c r="M205" i="36"/>
  <c r="M206" i="36"/>
  <c r="M207" i="36"/>
  <c r="M208" i="36"/>
  <c r="M209" i="36"/>
  <c r="M210" i="36"/>
  <c r="M211" i="36"/>
  <c r="M212" i="36"/>
  <c r="M213" i="36"/>
  <c r="M214" i="36"/>
  <c r="M215" i="36"/>
  <c r="M216" i="36"/>
  <c r="M217" i="36"/>
  <c r="M218" i="36"/>
  <c r="M219" i="36"/>
  <c r="M220" i="36"/>
  <c r="M221" i="36"/>
  <c r="M222" i="36"/>
  <c r="M223" i="36"/>
  <c r="M224" i="36"/>
  <c r="M225" i="36"/>
  <c r="M226" i="36"/>
  <c r="M227" i="36"/>
  <c r="M228" i="36"/>
  <c r="M229" i="36"/>
  <c r="M230" i="36"/>
  <c r="M231" i="36"/>
  <c r="M232" i="36"/>
  <c r="M233" i="36"/>
  <c r="M234" i="36"/>
  <c r="M235" i="36"/>
  <c r="M236" i="36"/>
  <c r="M237" i="36"/>
  <c r="M238" i="36"/>
  <c r="M239" i="36"/>
  <c r="M240" i="36"/>
  <c r="M241" i="36"/>
  <c r="M242" i="36"/>
  <c r="M243" i="36"/>
  <c r="M244" i="36"/>
  <c r="M245" i="36"/>
  <c r="M246" i="36"/>
  <c r="M247" i="36"/>
  <c r="M248" i="36"/>
  <c r="M249" i="36"/>
  <c r="M250" i="36"/>
  <c r="M251" i="36"/>
  <c r="M252" i="36"/>
  <c r="M253" i="36"/>
  <c r="M254" i="36"/>
  <c r="M255" i="36"/>
  <c r="M256" i="36"/>
  <c r="M257" i="36"/>
  <c r="M258" i="36"/>
  <c r="M259" i="36"/>
  <c r="M260" i="36"/>
  <c r="M261" i="36"/>
  <c r="M262" i="36"/>
  <c r="M263" i="36"/>
  <c r="M264" i="36"/>
  <c r="M265" i="36"/>
  <c r="M266" i="36"/>
  <c r="M267" i="36"/>
  <c r="M268" i="36"/>
  <c r="M269" i="36"/>
  <c r="M270" i="36"/>
  <c r="M271" i="36"/>
  <c r="M272" i="36"/>
  <c r="M273" i="36"/>
  <c r="M274" i="36"/>
  <c r="M275" i="36"/>
  <c r="M276" i="36"/>
  <c r="M277" i="36"/>
  <c r="M278" i="36"/>
  <c r="M279" i="36"/>
  <c r="M280" i="36"/>
  <c r="M281" i="36"/>
  <c r="M282" i="36"/>
  <c r="M283" i="36"/>
  <c r="M284" i="36"/>
  <c r="M285" i="36"/>
  <c r="M286" i="36"/>
  <c r="M287" i="36"/>
  <c r="M288" i="36"/>
  <c r="M289" i="36"/>
  <c r="M290" i="36"/>
  <c r="M291" i="36"/>
  <c r="M292" i="36"/>
  <c r="M293" i="36"/>
  <c r="M294" i="36"/>
  <c r="M295" i="36"/>
  <c r="M296" i="36"/>
  <c r="M297" i="36"/>
  <c r="M298" i="36"/>
  <c r="M299" i="36"/>
  <c r="M300" i="36"/>
  <c r="M301" i="36"/>
  <c r="M302" i="36"/>
  <c r="M303" i="36"/>
  <c r="M304" i="36"/>
  <c r="M305" i="36"/>
  <c r="M306" i="36"/>
  <c r="M307" i="36"/>
  <c r="M308" i="36"/>
  <c r="M309" i="36"/>
  <c r="M310" i="36"/>
  <c r="M311" i="36"/>
  <c r="M312" i="36"/>
  <c r="M313" i="36"/>
  <c r="M314" i="36"/>
  <c r="M315" i="36"/>
  <c r="M316" i="36"/>
  <c r="M317" i="36"/>
  <c r="M318" i="36"/>
  <c r="M319" i="36"/>
  <c r="M320" i="36"/>
  <c r="M321" i="36"/>
  <c r="M322" i="36"/>
  <c r="M323" i="36"/>
  <c r="M324" i="36"/>
  <c r="M325" i="36"/>
  <c r="M326" i="36"/>
  <c r="M327" i="36"/>
  <c r="M328" i="36"/>
  <c r="M329" i="36"/>
  <c r="M330" i="36"/>
  <c r="N330" i="36"/>
  <c r="M331" i="36"/>
  <c r="N331" i="36"/>
  <c r="M332" i="36"/>
  <c r="N332" i="36"/>
  <c r="M333" i="36"/>
  <c r="N333" i="36"/>
  <c r="M334" i="36"/>
  <c r="N334" i="36"/>
  <c r="M335" i="36"/>
  <c r="N335" i="36"/>
  <c r="M336" i="36"/>
  <c r="N336" i="36"/>
  <c r="M337" i="36"/>
  <c r="N337" i="36"/>
  <c r="M338" i="36"/>
  <c r="N338" i="36"/>
  <c r="M339" i="36"/>
  <c r="N339" i="36"/>
  <c r="M340" i="36"/>
  <c r="N340" i="36"/>
  <c r="M341" i="36"/>
  <c r="N341" i="36"/>
  <c r="M342" i="36"/>
  <c r="N342" i="36"/>
  <c r="M343" i="36"/>
  <c r="N343" i="36"/>
  <c r="M344" i="36"/>
  <c r="N344" i="36"/>
  <c r="M345" i="36"/>
  <c r="N345" i="36"/>
  <c r="M346" i="36"/>
  <c r="N346" i="36"/>
  <c r="M347" i="36"/>
  <c r="N347" i="36"/>
  <c r="M348" i="36"/>
  <c r="N348" i="36"/>
  <c r="M349" i="36"/>
  <c r="N349" i="36"/>
  <c r="M350" i="36"/>
  <c r="N350" i="36"/>
  <c r="M351" i="36"/>
  <c r="N351" i="36"/>
  <c r="M352" i="36"/>
  <c r="N352" i="36"/>
  <c r="M353" i="36"/>
  <c r="N353" i="36"/>
  <c r="M354" i="36"/>
  <c r="N354" i="36"/>
  <c r="M355" i="36"/>
  <c r="N355" i="36"/>
  <c r="M356" i="36"/>
  <c r="N356" i="36"/>
  <c r="M357" i="36"/>
  <c r="N357" i="36"/>
  <c r="M358" i="36"/>
  <c r="N358" i="36"/>
  <c r="M359" i="36"/>
  <c r="N359" i="36"/>
  <c r="M360" i="36"/>
  <c r="N360" i="36"/>
  <c r="M361" i="36"/>
  <c r="N361" i="36"/>
  <c r="M362" i="36"/>
  <c r="N362" i="36"/>
  <c r="M363" i="36"/>
  <c r="N363" i="36"/>
  <c r="M364" i="36"/>
  <c r="N364" i="36"/>
  <c r="M365" i="36"/>
  <c r="N365" i="36"/>
  <c r="M366" i="36"/>
  <c r="N366" i="36"/>
  <c r="M367" i="36"/>
  <c r="N367" i="36"/>
  <c r="M368" i="36"/>
  <c r="N368" i="36"/>
  <c r="M369" i="36"/>
  <c r="N369" i="36"/>
  <c r="M370" i="36"/>
  <c r="N370" i="36"/>
  <c r="M371" i="36"/>
  <c r="N371" i="36"/>
  <c r="M372" i="36"/>
  <c r="N372" i="36"/>
  <c r="M373" i="36"/>
  <c r="N373" i="36"/>
  <c r="M374" i="36"/>
  <c r="N374" i="36"/>
  <c r="M375" i="36"/>
  <c r="N375" i="36"/>
  <c r="M376" i="36"/>
  <c r="N376" i="36"/>
  <c r="M377" i="36"/>
  <c r="N377" i="36"/>
  <c r="M378" i="36"/>
  <c r="N378" i="36"/>
  <c r="M379" i="36"/>
  <c r="N379" i="36"/>
  <c r="M380" i="36"/>
  <c r="N380" i="36"/>
  <c r="M381" i="36"/>
  <c r="N381" i="36"/>
  <c r="M382" i="36"/>
  <c r="N382" i="36"/>
  <c r="M383" i="36"/>
  <c r="N383" i="36"/>
  <c r="M384" i="36"/>
  <c r="N384" i="36"/>
  <c r="M385" i="36"/>
  <c r="N385" i="36"/>
  <c r="M386" i="36"/>
  <c r="N386" i="36"/>
  <c r="M387" i="36"/>
  <c r="N387" i="36"/>
  <c r="M388" i="36"/>
  <c r="N388" i="36"/>
  <c r="M389" i="36"/>
  <c r="N389" i="36"/>
  <c r="M390" i="36"/>
  <c r="N390" i="36"/>
  <c r="M391" i="36"/>
  <c r="N391" i="36"/>
  <c r="M392" i="36"/>
  <c r="N392" i="36"/>
  <c r="M393" i="36"/>
  <c r="N393" i="36"/>
  <c r="M394" i="36"/>
  <c r="N394" i="36"/>
  <c r="M395" i="36"/>
  <c r="N395" i="36"/>
  <c r="M396" i="36"/>
  <c r="N396" i="36"/>
  <c r="M397" i="36"/>
  <c r="N397" i="36"/>
  <c r="M398" i="36"/>
  <c r="N398" i="36"/>
  <c r="M399" i="36"/>
  <c r="N399" i="36"/>
  <c r="M400" i="36"/>
  <c r="N400" i="36"/>
  <c r="M401" i="36"/>
  <c r="N401" i="36"/>
  <c r="M402" i="36"/>
  <c r="M403" i="36"/>
  <c r="M404" i="36"/>
  <c r="M405" i="36"/>
  <c r="M406" i="36"/>
  <c r="M407" i="36"/>
  <c r="N407" i="36"/>
  <c r="M408" i="36"/>
  <c r="N408" i="36"/>
  <c r="M409" i="36"/>
  <c r="N409" i="36"/>
  <c r="M410" i="36"/>
  <c r="N410" i="36"/>
  <c r="M411" i="36"/>
  <c r="N411" i="36"/>
  <c r="M412" i="36"/>
  <c r="N412" i="36"/>
  <c r="M413" i="36"/>
  <c r="N413" i="36"/>
  <c r="M414" i="36"/>
  <c r="N414" i="36"/>
  <c r="M415" i="36"/>
  <c r="N415" i="36"/>
  <c r="M416" i="36"/>
  <c r="N416" i="36"/>
  <c r="M417" i="36"/>
  <c r="N417" i="36"/>
  <c r="M418" i="36"/>
  <c r="N418" i="36"/>
  <c r="M419" i="36"/>
  <c r="M420" i="36"/>
  <c r="M421" i="36"/>
  <c r="O454" i="36"/>
  <c r="O232" i="36"/>
  <c r="O188" i="36"/>
  <c r="O979" i="36"/>
  <c r="O91" i="36"/>
  <c r="O497" i="36"/>
  <c r="O401" i="36"/>
  <c r="O377" i="36"/>
  <c r="O197" i="36"/>
  <c r="O149" i="36"/>
  <c r="O117" i="36"/>
  <c r="O101" i="36"/>
  <c r="M1048" i="36"/>
  <c r="N1048" i="36"/>
  <c r="M1049" i="36"/>
  <c r="N1049" i="36"/>
  <c r="M1050" i="36"/>
  <c r="N1050" i="36"/>
  <c r="M1051" i="36"/>
  <c r="N1051" i="36"/>
  <c r="M1052" i="36"/>
  <c r="N1052" i="36"/>
  <c r="M1053" i="36"/>
  <c r="N1053" i="36"/>
  <c r="M1054" i="36"/>
  <c r="N1054" i="36"/>
  <c r="M1055" i="36"/>
  <c r="N1055" i="36"/>
  <c r="M1056" i="36"/>
  <c r="N1056" i="36"/>
  <c r="M1057" i="36"/>
  <c r="N1057" i="36"/>
  <c r="M1045" i="36"/>
  <c r="N1045" i="36"/>
  <c r="M1046" i="36"/>
  <c r="N1046" i="36"/>
  <c r="M1047" i="36"/>
  <c r="N1047" i="36"/>
  <c r="M1044" i="36"/>
  <c r="N1044" i="36"/>
  <c r="M1042" i="36"/>
  <c r="N1042" i="36"/>
  <c r="M1043" i="36"/>
  <c r="N1043" i="36"/>
  <c r="M1041" i="36"/>
  <c r="N1041" i="36"/>
  <c r="M1040" i="36"/>
  <c r="N1040" i="36"/>
  <c r="M1039" i="36"/>
  <c r="N1039" i="36"/>
  <c r="M1038" i="36"/>
  <c r="N1038" i="36"/>
  <c r="M1037" i="36"/>
  <c r="N1037" i="36"/>
  <c r="M1036" i="36"/>
  <c r="N1036" i="36"/>
  <c r="M1035" i="36"/>
  <c r="N1035" i="36"/>
  <c r="M1034" i="36"/>
  <c r="N1034" i="36"/>
  <c r="M1033" i="36"/>
  <c r="N1033" i="36"/>
  <c r="M1032" i="36"/>
  <c r="N1032" i="36"/>
  <c r="M1031" i="36"/>
  <c r="N1031" i="36"/>
  <c r="M1030" i="36"/>
  <c r="N1030" i="36"/>
  <c r="M1029" i="36"/>
  <c r="N1029" i="36"/>
  <c r="M1027" i="36"/>
  <c r="N1027" i="36"/>
  <c r="M1028" i="36"/>
  <c r="N1028" i="36"/>
  <c r="M1025" i="36"/>
  <c r="N1025" i="36"/>
  <c r="M1026" i="36"/>
  <c r="N1026" i="36"/>
  <c r="M1024" i="36"/>
  <c r="N1024" i="36"/>
  <c r="M1023" i="36"/>
  <c r="N1023" i="36"/>
  <c r="M1022" i="36"/>
  <c r="N1022" i="36"/>
  <c r="M1021" i="36"/>
  <c r="N1021" i="36"/>
  <c r="M1020" i="36"/>
  <c r="N1020" i="36"/>
  <c r="M1017" i="36"/>
  <c r="N1017" i="36"/>
  <c r="M1018" i="36"/>
  <c r="N1018" i="36"/>
  <c r="M1019" i="36"/>
  <c r="N1019" i="36"/>
  <c r="M1016" i="36"/>
  <c r="N1016" i="36"/>
  <c r="M1015" i="36"/>
  <c r="N1015" i="36"/>
  <c r="S16" i="33"/>
  <c r="M1014" i="36"/>
  <c r="N1014" i="36"/>
  <c r="M1013" i="36"/>
  <c r="N1013" i="36"/>
  <c r="M1012" i="36"/>
  <c r="N1012" i="36"/>
  <c r="M1011" i="36"/>
  <c r="N1011" i="36"/>
  <c r="M1010" i="36"/>
  <c r="N1010" i="36"/>
  <c r="M1000" i="36"/>
  <c r="N1000" i="36"/>
  <c r="M1001" i="36"/>
  <c r="N1001" i="36"/>
  <c r="M1002" i="36"/>
  <c r="N1002" i="36"/>
  <c r="M1003" i="36"/>
  <c r="N1003" i="36"/>
  <c r="M1004" i="36"/>
  <c r="N1004" i="36"/>
  <c r="M1005" i="36"/>
  <c r="N1005" i="36"/>
  <c r="M1006" i="36"/>
  <c r="N1006" i="36"/>
  <c r="M1007" i="36"/>
  <c r="N1007" i="36"/>
  <c r="M1008" i="36"/>
  <c r="N1008" i="36"/>
  <c r="M1009" i="36"/>
  <c r="N1009" i="36"/>
  <c r="M999" i="36"/>
  <c r="N999" i="36"/>
  <c r="M998" i="36"/>
  <c r="N998" i="36"/>
  <c r="M997" i="36"/>
  <c r="N997" i="36"/>
  <c r="M996" i="36"/>
  <c r="N996" i="36"/>
  <c r="M995" i="36"/>
  <c r="N995" i="36"/>
  <c r="M994" i="36"/>
  <c r="N994" i="36"/>
  <c r="M993" i="36"/>
  <c r="N993" i="36"/>
  <c r="M992" i="36"/>
  <c r="N992" i="36"/>
  <c r="M991" i="36"/>
  <c r="N991" i="36"/>
  <c r="M990" i="36"/>
  <c r="N990" i="36"/>
  <c r="M989" i="36"/>
  <c r="N989" i="36"/>
  <c r="M988" i="36"/>
  <c r="N988" i="36"/>
  <c r="M987" i="36"/>
  <c r="N987" i="36"/>
  <c r="M986" i="36"/>
  <c r="N986" i="36"/>
  <c r="M985" i="36"/>
  <c r="N985" i="36"/>
  <c r="M984" i="36"/>
  <c r="N984" i="36"/>
  <c r="M983" i="36"/>
  <c r="N983" i="36"/>
  <c r="M982" i="36"/>
  <c r="N982" i="36"/>
  <c r="M981" i="36"/>
  <c r="N981" i="36"/>
  <c r="M980" i="36"/>
  <c r="N980" i="36"/>
  <c r="M979" i="36"/>
  <c r="N979" i="36"/>
  <c r="M978" i="36"/>
  <c r="N978" i="36"/>
  <c r="M977" i="36"/>
  <c r="N977" i="36"/>
  <c r="M976" i="36"/>
  <c r="N976" i="36"/>
  <c r="M975" i="36"/>
  <c r="N975" i="36"/>
  <c r="M974" i="36"/>
  <c r="N974" i="36"/>
  <c r="M973" i="36"/>
  <c r="N973" i="36"/>
  <c r="M972" i="36"/>
  <c r="N972" i="36"/>
  <c r="M971" i="36"/>
  <c r="N971" i="36"/>
  <c r="M970" i="36"/>
  <c r="N970" i="36"/>
  <c r="M969" i="36"/>
  <c r="N969" i="36"/>
  <c r="M968" i="36"/>
  <c r="N968" i="36"/>
  <c r="M967" i="36"/>
  <c r="N967" i="36"/>
  <c r="M966" i="36"/>
  <c r="N966" i="36"/>
  <c r="M965" i="36"/>
  <c r="N965" i="36"/>
  <c r="M964" i="36"/>
  <c r="N964" i="36"/>
  <c r="M963" i="36"/>
  <c r="N963" i="36"/>
  <c r="M962" i="36"/>
  <c r="N962" i="36"/>
  <c r="M961" i="36"/>
  <c r="N961" i="36"/>
  <c r="M960" i="36"/>
  <c r="N960" i="36"/>
  <c r="M959" i="36"/>
  <c r="N959" i="36"/>
  <c r="M958" i="36"/>
  <c r="N958" i="36"/>
  <c r="M957" i="36"/>
  <c r="N957" i="36"/>
  <c r="M956" i="36"/>
  <c r="N956" i="36"/>
  <c r="M955" i="36"/>
  <c r="N955" i="36"/>
  <c r="M954" i="36"/>
  <c r="N954" i="36"/>
  <c r="R16" i="33"/>
  <c r="M953" i="36"/>
  <c r="N953" i="36"/>
  <c r="M952" i="36"/>
  <c r="N952" i="36"/>
  <c r="M951" i="36"/>
  <c r="N951" i="36"/>
  <c r="M950" i="36"/>
  <c r="N950" i="36"/>
  <c r="M949" i="36"/>
  <c r="N949" i="36"/>
  <c r="M948" i="36"/>
  <c r="N948" i="36"/>
  <c r="Q16" i="33"/>
  <c r="M947" i="36"/>
  <c r="N947" i="36"/>
  <c r="M946" i="36"/>
  <c r="N946" i="36"/>
  <c r="M945" i="36"/>
  <c r="N945" i="36"/>
  <c r="M944" i="36"/>
  <c r="N944" i="36"/>
  <c r="M943" i="36"/>
  <c r="N943" i="36"/>
  <c r="M942" i="36"/>
  <c r="N942" i="36"/>
  <c r="M941" i="36"/>
  <c r="N941" i="36"/>
  <c r="M940" i="36"/>
  <c r="N940" i="36"/>
  <c r="M939" i="36"/>
  <c r="N939" i="36"/>
  <c r="M938" i="36"/>
  <c r="N938" i="36"/>
  <c r="M937" i="36"/>
  <c r="N937" i="36"/>
  <c r="M936" i="36"/>
  <c r="N936" i="36"/>
  <c r="M935" i="36"/>
  <c r="N935" i="36"/>
  <c r="M934" i="36"/>
  <c r="N934" i="36"/>
  <c r="M933" i="36"/>
  <c r="N933" i="36"/>
  <c r="M932" i="36"/>
  <c r="N932" i="36"/>
  <c r="M931" i="36"/>
  <c r="N931" i="36"/>
  <c r="M930" i="36"/>
  <c r="N930" i="36"/>
  <c r="M929" i="36"/>
  <c r="N929" i="36"/>
  <c r="M928" i="36"/>
  <c r="N928" i="36"/>
  <c r="M927" i="36"/>
  <c r="N927" i="36"/>
  <c r="M926" i="36"/>
  <c r="N926" i="36"/>
  <c r="M925" i="36"/>
  <c r="N925" i="36"/>
  <c r="M924" i="36"/>
  <c r="N924" i="36"/>
  <c r="M923" i="36"/>
  <c r="N923" i="36"/>
  <c r="M922" i="36"/>
  <c r="N922" i="36"/>
  <c r="M921" i="36"/>
  <c r="N921" i="36"/>
  <c r="M920" i="36"/>
  <c r="N920" i="36"/>
  <c r="M919" i="36"/>
  <c r="N919" i="36"/>
  <c r="M918" i="36"/>
  <c r="N918" i="36"/>
  <c r="M917" i="36"/>
  <c r="N917" i="36"/>
  <c r="M916" i="36"/>
  <c r="N916" i="36"/>
  <c r="M915" i="36"/>
  <c r="N915" i="36"/>
  <c r="M914" i="36"/>
  <c r="N914" i="36"/>
  <c r="M913" i="36"/>
  <c r="N913" i="36"/>
  <c r="M912" i="36"/>
  <c r="N912" i="36"/>
  <c r="M911" i="36"/>
  <c r="N911" i="36"/>
  <c r="M910" i="36"/>
  <c r="N910" i="36"/>
  <c r="M909" i="36"/>
  <c r="N909" i="36"/>
  <c r="M908" i="36"/>
  <c r="N908" i="36"/>
  <c r="M907" i="36"/>
  <c r="N907" i="36"/>
  <c r="M906" i="36"/>
  <c r="N906" i="36"/>
  <c r="M905" i="36"/>
  <c r="N905" i="36"/>
  <c r="M904" i="36"/>
  <c r="N904" i="36"/>
  <c r="M903" i="36"/>
  <c r="N903" i="36"/>
  <c r="M902" i="36"/>
  <c r="N902" i="36"/>
  <c r="M901" i="36"/>
  <c r="N901" i="36"/>
  <c r="M900" i="36"/>
  <c r="N900" i="36"/>
  <c r="M899" i="36"/>
  <c r="N899" i="36"/>
  <c r="M898" i="36"/>
  <c r="N898" i="36"/>
  <c r="M897" i="36"/>
  <c r="N897" i="36"/>
  <c r="M891" i="36"/>
  <c r="N891" i="36"/>
  <c r="M896" i="36"/>
  <c r="N896" i="36"/>
  <c r="M895" i="36"/>
  <c r="N895" i="36"/>
  <c r="P16" i="33"/>
  <c r="O16" i="33"/>
  <c r="N16" i="33"/>
  <c r="M789" i="36"/>
  <c r="M790" i="36"/>
  <c r="N790" i="36"/>
  <c r="M791" i="36"/>
  <c r="N791" i="36"/>
  <c r="M792" i="36"/>
  <c r="N792" i="36"/>
  <c r="M793" i="36"/>
  <c r="N793" i="36"/>
  <c r="M794" i="36"/>
  <c r="N794" i="36"/>
  <c r="M795" i="36"/>
  <c r="N795" i="36"/>
  <c r="M796" i="36"/>
  <c r="N796" i="36"/>
  <c r="M797" i="36"/>
  <c r="N797" i="36"/>
  <c r="M798" i="36"/>
  <c r="N798" i="36"/>
  <c r="M799" i="36"/>
  <c r="N799" i="36"/>
  <c r="M800" i="36"/>
  <c r="N800" i="36"/>
  <c r="M801" i="36"/>
  <c r="N801" i="36"/>
  <c r="M802" i="36"/>
  <c r="N802" i="36"/>
  <c r="M803" i="36"/>
  <c r="N803" i="36"/>
  <c r="M804" i="36"/>
  <c r="N804" i="36"/>
  <c r="M805" i="36"/>
  <c r="N805" i="36"/>
  <c r="M806" i="36"/>
  <c r="N806" i="36"/>
  <c r="M807" i="36"/>
  <c r="N807" i="36"/>
  <c r="M808" i="36"/>
  <c r="N808" i="36"/>
  <c r="M809" i="36"/>
  <c r="N809" i="36"/>
  <c r="M810" i="36"/>
  <c r="N810" i="36"/>
  <c r="M811" i="36"/>
  <c r="N811" i="36"/>
  <c r="M812" i="36"/>
  <c r="N812" i="36"/>
  <c r="M813" i="36"/>
  <c r="N813" i="36"/>
  <c r="M814" i="36"/>
  <c r="N814" i="36"/>
  <c r="M815" i="36"/>
  <c r="N815" i="36"/>
  <c r="M816" i="36"/>
  <c r="N816" i="36"/>
  <c r="M817" i="36"/>
  <c r="N817" i="36"/>
  <c r="M818" i="36"/>
  <c r="N818" i="36"/>
  <c r="M819" i="36"/>
  <c r="N819" i="36"/>
  <c r="M820" i="36"/>
  <c r="N820" i="36"/>
  <c r="M821" i="36"/>
  <c r="N821" i="36"/>
  <c r="M822" i="36"/>
  <c r="N822" i="36"/>
  <c r="M823" i="36"/>
  <c r="N823" i="36"/>
  <c r="M824" i="36"/>
  <c r="N824" i="36"/>
  <c r="M825" i="36"/>
  <c r="N825" i="36"/>
  <c r="M826" i="36"/>
  <c r="N826" i="36"/>
  <c r="M827" i="36"/>
  <c r="N827" i="36"/>
  <c r="M828" i="36"/>
  <c r="N828" i="36"/>
  <c r="M829" i="36"/>
  <c r="N829" i="36"/>
  <c r="M830" i="36"/>
  <c r="N830" i="36"/>
  <c r="M831" i="36"/>
  <c r="N831" i="36"/>
  <c r="M832" i="36"/>
  <c r="N832" i="36"/>
  <c r="M833" i="36"/>
  <c r="N833" i="36"/>
  <c r="M834" i="36"/>
  <c r="N834" i="36"/>
  <c r="M835" i="36"/>
  <c r="N835" i="36"/>
  <c r="M836" i="36"/>
  <c r="N836" i="36"/>
  <c r="M837" i="36"/>
  <c r="N837" i="36"/>
  <c r="M838" i="36"/>
  <c r="N838" i="36"/>
  <c r="M839" i="36"/>
  <c r="N839" i="36"/>
  <c r="M840" i="36"/>
  <c r="N840" i="36"/>
  <c r="M841" i="36"/>
  <c r="N841" i="36"/>
  <c r="M842" i="36"/>
  <c r="N842" i="36"/>
  <c r="M843" i="36"/>
  <c r="N843" i="36"/>
  <c r="M844" i="36"/>
  <c r="N844" i="36"/>
  <c r="M845" i="36"/>
  <c r="N845" i="36"/>
  <c r="M846" i="36"/>
  <c r="N846" i="36"/>
  <c r="M847" i="36"/>
  <c r="N847" i="36"/>
  <c r="M848" i="36"/>
  <c r="N848" i="36"/>
  <c r="M849" i="36"/>
  <c r="N849" i="36"/>
  <c r="M850" i="36"/>
  <c r="N850" i="36"/>
  <c r="M851" i="36"/>
  <c r="N851" i="36"/>
  <c r="M852" i="36"/>
  <c r="N852" i="36"/>
  <c r="M853" i="36"/>
  <c r="N853" i="36"/>
  <c r="M854" i="36"/>
  <c r="N854" i="36"/>
  <c r="M855" i="36"/>
  <c r="N855" i="36"/>
  <c r="M856" i="36"/>
  <c r="N856" i="36"/>
  <c r="M857" i="36"/>
  <c r="N857" i="36"/>
  <c r="M858" i="36"/>
  <c r="N858" i="36"/>
  <c r="M859" i="36"/>
  <c r="N859" i="36"/>
  <c r="M860" i="36"/>
  <c r="N860" i="36"/>
  <c r="M861" i="36"/>
  <c r="N861" i="36"/>
  <c r="M862" i="36"/>
  <c r="N862" i="36"/>
  <c r="M863" i="36"/>
  <c r="N863" i="36"/>
  <c r="M864" i="36"/>
  <c r="N864" i="36"/>
  <c r="M865" i="36"/>
  <c r="N865" i="36"/>
  <c r="M866" i="36"/>
  <c r="N866" i="36"/>
  <c r="M867" i="36"/>
  <c r="N867" i="36"/>
  <c r="M868" i="36"/>
  <c r="N868" i="36"/>
  <c r="M869" i="36"/>
  <c r="N869" i="36"/>
  <c r="M870" i="36"/>
  <c r="N870" i="36"/>
  <c r="M871" i="36"/>
  <c r="N871" i="36"/>
  <c r="M872" i="36"/>
  <c r="N872" i="36"/>
  <c r="M873" i="36"/>
  <c r="N873" i="36"/>
  <c r="M874" i="36"/>
  <c r="N874" i="36"/>
  <c r="M875" i="36"/>
  <c r="N875" i="36"/>
  <c r="M876" i="36"/>
  <c r="N876" i="36"/>
  <c r="M877" i="36"/>
  <c r="N877" i="36"/>
  <c r="M878" i="36"/>
  <c r="N878" i="36"/>
  <c r="M879" i="36"/>
  <c r="N879" i="36"/>
  <c r="M880" i="36"/>
  <c r="N880" i="36"/>
  <c r="M881" i="36"/>
  <c r="N881" i="36"/>
  <c r="M882" i="36"/>
  <c r="N882" i="36"/>
  <c r="M883" i="36"/>
  <c r="N883" i="36"/>
  <c r="M884" i="36"/>
  <c r="N884" i="36"/>
  <c r="M885" i="36"/>
  <c r="N885" i="36"/>
  <c r="M886" i="36"/>
  <c r="N886" i="36"/>
  <c r="M887" i="36"/>
  <c r="N887" i="36"/>
  <c r="M888" i="36"/>
  <c r="N888" i="36"/>
  <c r="M889" i="36"/>
  <c r="N889" i="36"/>
  <c r="M890" i="36"/>
  <c r="N890" i="36"/>
  <c r="M892" i="36"/>
  <c r="N892" i="36"/>
  <c r="M893" i="36"/>
  <c r="N893" i="36"/>
  <c r="M894" i="36"/>
  <c r="N894" i="36"/>
  <c r="M788" i="36"/>
  <c r="L788" i="36"/>
  <c r="M787" i="36"/>
  <c r="L787" i="36"/>
  <c r="L786" i="36"/>
  <c r="M786" i="36"/>
  <c r="L785" i="36"/>
  <c r="M785" i="36"/>
  <c r="L784" i="36"/>
  <c r="M784" i="36"/>
  <c r="B24" i="37"/>
  <c r="L783" i="36"/>
  <c r="M783" i="36"/>
  <c r="L782" i="36"/>
  <c r="M782" i="36"/>
  <c r="L781" i="36"/>
  <c r="M781" i="36"/>
  <c r="L779" i="36"/>
  <c r="M779" i="36"/>
  <c r="L780" i="36"/>
  <c r="M780" i="36"/>
  <c r="L778" i="36"/>
  <c r="M778" i="36"/>
  <c r="L777" i="36"/>
  <c r="M777" i="36"/>
  <c r="L776" i="36"/>
  <c r="M776" i="36"/>
  <c r="L775" i="36"/>
  <c r="M775" i="36"/>
  <c r="L774" i="36"/>
  <c r="M774" i="36"/>
  <c r="L773" i="36"/>
  <c r="M773" i="36"/>
  <c r="L772" i="36"/>
  <c r="M772" i="36"/>
  <c r="L771" i="36"/>
  <c r="M771" i="36"/>
  <c r="M770" i="36"/>
  <c r="L770" i="36"/>
  <c r="M769" i="36"/>
  <c r="L769" i="36"/>
  <c r="L768" i="36"/>
  <c r="M768" i="36"/>
  <c r="M767" i="36"/>
  <c r="L767" i="36"/>
  <c r="L766" i="36"/>
  <c r="M766" i="36"/>
  <c r="L765" i="36"/>
  <c r="M765" i="36"/>
  <c r="L764" i="36"/>
  <c r="M764" i="36"/>
  <c r="L763" i="36"/>
  <c r="M763" i="36"/>
  <c r="L762" i="36"/>
  <c r="M762" i="36"/>
  <c r="L761" i="36"/>
  <c r="M761" i="36"/>
  <c r="L760" i="36"/>
  <c r="M760" i="36"/>
  <c r="L759" i="36"/>
  <c r="M759" i="36"/>
  <c r="L758" i="36"/>
  <c r="M758" i="36"/>
  <c r="L757" i="36"/>
  <c r="M757" i="36"/>
  <c r="L756" i="36"/>
  <c r="M756" i="36"/>
  <c r="L755" i="36"/>
  <c r="M755" i="36"/>
  <c r="L754" i="36"/>
  <c r="M754" i="36"/>
  <c r="L753" i="36"/>
  <c r="M753" i="36"/>
  <c r="M752" i="36"/>
  <c r="L752" i="36"/>
  <c r="L751" i="36"/>
  <c r="M751" i="36"/>
  <c r="L750" i="36"/>
  <c r="M750" i="36"/>
  <c r="L749" i="36"/>
  <c r="M749" i="36"/>
  <c r="L748" i="36"/>
  <c r="M748" i="36"/>
  <c r="L747" i="36"/>
  <c r="M747" i="36"/>
  <c r="L746" i="36"/>
  <c r="M746" i="36"/>
  <c r="L745" i="36"/>
  <c r="M745" i="36"/>
  <c r="L744" i="36"/>
  <c r="M744" i="36"/>
  <c r="L743" i="36"/>
  <c r="M743" i="36"/>
  <c r="L742" i="36"/>
  <c r="M742" i="36"/>
  <c r="L741" i="36"/>
  <c r="M741" i="36"/>
  <c r="L740" i="36"/>
  <c r="M740" i="36"/>
  <c r="L739" i="36"/>
  <c r="M739" i="36"/>
  <c r="L738" i="36"/>
  <c r="M738" i="36"/>
  <c r="L737" i="36"/>
  <c r="M737" i="36"/>
  <c r="L736" i="36"/>
  <c r="M736" i="36"/>
  <c r="M735" i="36"/>
  <c r="L735" i="36"/>
  <c r="M734" i="36"/>
  <c r="L734" i="36"/>
  <c r="M733" i="36"/>
  <c r="L733" i="36"/>
  <c r="M732" i="36"/>
  <c r="L732" i="36"/>
  <c r="M731" i="36"/>
  <c r="L731" i="36"/>
  <c r="M730" i="36"/>
  <c r="L730" i="36"/>
  <c r="M729" i="36"/>
  <c r="L729" i="36"/>
  <c r="M728" i="36"/>
  <c r="L728" i="36"/>
  <c r="M727" i="36"/>
  <c r="L727" i="36"/>
  <c r="M726" i="36"/>
  <c r="L726" i="36"/>
  <c r="M725" i="36"/>
  <c r="L725" i="36"/>
  <c r="M724" i="36"/>
  <c r="L724" i="36"/>
  <c r="M723" i="36"/>
  <c r="L723" i="36"/>
  <c r="M722" i="36"/>
  <c r="L722" i="36"/>
  <c r="M721" i="36"/>
  <c r="L721" i="36"/>
  <c r="L720" i="36"/>
  <c r="M720" i="36"/>
  <c r="M719" i="36"/>
  <c r="L719" i="36"/>
  <c r="M718" i="36"/>
  <c r="M717" i="36"/>
  <c r="L717" i="36"/>
  <c r="L718" i="36"/>
  <c r="L716" i="36"/>
  <c r="M716" i="36"/>
  <c r="M715" i="36"/>
  <c r="L715" i="36"/>
  <c r="L714" i="36"/>
  <c r="M714" i="36"/>
  <c r="L713" i="36"/>
  <c r="M713" i="36"/>
  <c r="M712" i="36"/>
  <c r="L712" i="36"/>
  <c r="M711" i="36"/>
  <c r="L711" i="36"/>
  <c r="L710" i="36"/>
  <c r="M710" i="36"/>
  <c r="M709" i="36"/>
  <c r="L709" i="36"/>
  <c r="M708" i="36"/>
  <c r="L708" i="36"/>
  <c r="M707" i="36"/>
  <c r="L707" i="36"/>
  <c r="L706" i="36"/>
  <c r="M706" i="36"/>
  <c r="L705" i="36"/>
  <c r="M705" i="36"/>
  <c r="M704" i="36"/>
  <c r="L704" i="36"/>
  <c r="L697" i="36"/>
  <c r="M697" i="36"/>
  <c r="L698" i="36"/>
  <c r="M698" i="36"/>
  <c r="L699" i="36"/>
  <c r="M699" i="36"/>
  <c r="L700" i="36"/>
  <c r="M700" i="36"/>
  <c r="L701" i="36"/>
  <c r="M701" i="36"/>
  <c r="L702" i="36"/>
  <c r="M702" i="36"/>
  <c r="L703" i="36"/>
  <c r="M703" i="36"/>
  <c r="M696" i="36"/>
  <c r="L696" i="36"/>
  <c r="M695" i="36"/>
  <c r="L695" i="36"/>
  <c r="M694" i="36"/>
  <c r="L694" i="36"/>
  <c r="M16" i="33"/>
  <c r="M693" i="36"/>
  <c r="L693" i="36"/>
  <c r="M692" i="36"/>
  <c r="L692" i="36"/>
  <c r="M691" i="36"/>
  <c r="L691" i="36"/>
  <c r="M690" i="36"/>
  <c r="L690" i="36"/>
  <c r="M689" i="36"/>
  <c r="L689" i="36"/>
  <c r="M688" i="36"/>
  <c r="L688" i="36"/>
  <c r="M687" i="36"/>
  <c r="L687" i="36"/>
  <c r="M686" i="36"/>
  <c r="L686" i="36"/>
  <c r="M685" i="36"/>
  <c r="L685" i="36"/>
  <c r="L683" i="36"/>
  <c r="M683" i="36"/>
  <c r="L684" i="36"/>
  <c r="M684" i="36"/>
  <c r="M682" i="36"/>
  <c r="L682" i="36"/>
  <c r="M681" i="36"/>
  <c r="L681" i="36"/>
  <c r="M680" i="36"/>
  <c r="L680" i="36"/>
  <c r="M679" i="36"/>
  <c r="L679" i="36"/>
  <c r="M678" i="36"/>
  <c r="L678" i="36"/>
  <c r="M677" i="36"/>
  <c r="L677" i="36"/>
  <c r="M676" i="36"/>
  <c r="L676" i="36"/>
  <c r="M675" i="36"/>
  <c r="L675" i="36"/>
  <c r="M674" i="36"/>
  <c r="L674" i="36"/>
  <c r="M673" i="36"/>
  <c r="L673" i="36"/>
  <c r="M672" i="36"/>
  <c r="L672" i="36"/>
  <c r="M671" i="36"/>
  <c r="L671" i="36"/>
  <c r="M670" i="36"/>
  <c r="L670" i="36"/>
  <c r="L669" i="36"/>
  <c r="M669" i="36"/>
  <c r="M668" i="36"/>
  <c r="L668" i="36"/>
  <c r="M667" i="36"/>
  <c r="L667" i="36"/>
  <c r="M666" i="36"/>
  <c r="L666" i="36"/>
  <c r="L317" i="36"/>
  <c r="L318" i="36"/>
  <c r="L319" i="36"/>
  <c r="L320" i="36"/>
  <c r="L321" i="36"/>
  <c r="L322" i="36"/>
  <c r="L323" i="36"/>
  <c r="L324" i="36"/>
  <c r="L325" i="36"/>
  <c r="L326" i="36"/>
  <c r="L327" i="36"/>
  <c r="L328" i="36"/>
  <c r="L329" i="36"/>
  <c r="L330" i="36"/>
  <c r="L331" i="36"/>
  <c r="L332" i="36"/>
  <c r="L333" i="36"/>
  <c r="L334" i="36"/>
  <c r="L335" i="36"/>
  <c r="L336" i="36"/>
  <c r="L337" i="36"/>
  <c r="L338" i="36"/>
  <c r="L339" i="36"/>
  <c r="L340" i="36"/>
  <c r="L341" i="36"/>
  <c r="L342" i="36"/>
  <c r="L343" i="36"/>
  <c r="L344" i="36"/>
  <c r="L345" i="36"/>
  <c r="L346" i="36"/>
  <c r="L347" i="36"/>
  <c r="L348" i="36"/>
  <c r="L349" i="36"/>
  <c r="L350" i="36"/>
  <c r="L351" i="36"/>
  <c r="L352" i="36"/>
  <c r="L353" i="36"/>
  <c r="L354" i="36"/>
  <c r="L355" i="36"/>
  <c r="L356" i="36"/>
  <c r="L357" i="36"/>
  <c r="L358" i="36"/>
  <c r="L359" i="36"/>
  <c r="L360" i="36"/>
  <c r="L361" i="36"/>
  <c r="L362" i="36"/>
  <c r="L363" i="36"/>
  <c r="L364" i="36"/>
  <c r="L365" i="36"/>
  <c r="L366" i="36"/>
  <c r="L367" i="36"/>
  <c r="L368" i="36"/>
  <c r="L369" i="36"/>
  <c r="L370" i="36"/>
  <c r="L371" i="36"/>
  <c r="L372" i="36"/>
  <c r="L373" i="36"/>
  <c r="L374" i="36"/>
  <c r="L375" i="36"/>
  <c r="L376" i="36"/>
  <c r="L377" i="36"/>
  <c r="L378" i="36"/>
  <c r="L379" i="36"/>
  <c r="L380" i="36"/>
  <c r="L381" i="36"/>
  <c r="L382" i="36"/>
  <c r="L383" i="36"/>
  <c r="L384" i="36"/>
  <c r="L385" i="36"/>
  <c r="L386" i="36"/>
  <c r="L387" i="36"/>
  <c r="L388" i="36"/>
  <c r="L389" i="36"/>
  <c r="L390" i="36"/>
  <c r="L391" i="36"/>
  <c r="L392" i="36"/>
  <c r="L393" i="36"/>
  <c r="L394" i="36"/>
  <c r="L395" i="36"/>
  <c r="L396" i="36"/>
  <c r="L397" i="36"/>
  <c r="L398" i="36"/>
  <c r="L399" i="36"/>
  <c r="L400" i="36"/>
  <c r="L401" i="36"/>
  <c r="L402" i="36"/>
  <c r="L403" i="36"/>
  <c r="L404" i="36"/>
  <c r="L405" i="36"/>
  <c r="L406" i="36"/>
  <c r="L407" i="36"/>
  <c r="L408" i="36"/>
  <c r="L409" i="36"/>
  <c r="L410" i="36"/>
  <c r="L411" i="36"/>
  <c r="L412" i="36"/>
  <c r="L413" i="36"/>
  <c r="L414" i="36"/>
  <c r="L415" i="36"/>
  <c r="L416" i="36"/>
  <c r="L417" i="36"/>
  <c r="L418" i="36"/>
  <c r="L419" i="36"/>
  <c r="L420" i="36"/>
  <c r="L421" i="36"/>
  <c r="L422" i="36"/>
  <c r="M422" i="36"/>
  <c r="L423" i="36"/>
  <c r="M423" i="36"/>
  <c r="L424" i="36"/>
  <c r="M424" i="36"/>
  <c r="L425" i="36"/>
  <c r="M425" i="36"/>
  <c r="L426" i="36"/>
  <c r="M426" i="36"/>
  <c r="L427" i="36"/>
  <c r="M427" i="36"/>
  <c r="L428" i="36"/>
  <c r="M428" i="36"/>
  <c r="L429" i="36"/>
  <c r="M429" i="36"/>
  <c r="L430" i="36"/>
  <c r="M430" i="36"/>
  <c r="L431" i="36"/>
  <c r="M431" i="36"/>
  <c r="L432" i="36"/>
  <c r="M432" i="36"/>
  <c r="L433" i="36"/>
  <c r="M433" i="36"/>
  <c r="L434" i="36"/>
  <c r="M434" i="36"/>
  <c r="L435" i="36"/>
  <c r="M435" i="36"/>
  <c r="L436" i="36"/>
  <c r="M436" i="36"/>
  <c r="L437" i="36"/>
  <c r="M437" i="36"/>
  <c r="L438" i="36"/>
  <c r="M438" i="36"/>
  <c r="L439" i="36"/>
  <c r="M439" i="36"/>
  <c r="L440" i="36"/>
  <c r="M440" i="36"/>
  <c r="L441" i="36"/>
  <c r="M441" i="36"/>
  <c r="L442" i="36"/>
  <c r="M442" i="36"/>
  <c r="L443" i="36"/>
  <c r="M443" i="36"/>
  <c r="L444" i="36"/>
  <c r="M444" i="36"/>
  <c r="L445" i="36"/>
  <c r="M445" i="36"/>
  <c r="L446" i="36"/>
  <c r="M446" i="36"/>
  <c r="L447" i="36"/>
  <c r="M447" i="36"/>
  <c r="L448" i="36"/>
  <c r="M448" i="36"/>
  <c r="L449" i="36"/>
  <c r="M449" i="36"/>
  <c r="L450" i="36"/>
  <c r="M450" i="36"/>
  <c r="L451" i="36"/>
  <c r="M451" i="36"/>
  <c r="L452" i="36"/>
  <c r="M452" i="36"/>
  <c r="L453" i="36"/>
  <c r="M453" i="36"/>
  <c r="L454" i="36"/>
  <c r="M454" i="36"/>
  <c r="L455" i="36"/>
  <c r="M455" i="36"/>
  <c r="L456" i="36"/>
  <c r="M456" i="36"/>
  <c r="L457" i="36"/>
  <c r="M457" i="36"/>
  <c r="L458" i="36"/>
  <c r="M458" i="36"/>
  <c r="L459" i="36"/>
  <c r="M459" i="36"/>
  <c r="L460" i="36"/>
  <c r="M460" i="36"/>
  <c r="L461" i="36"/>
  <c r="M461" i="36"/>
  <c r="L462" i="36"/>
  <c r="M462" i="36"/>
  <c r="L463" i="36"/>
  <c r="M463" i="36"/>
  <c r="L464" i="36"/>
  <c r="M464" i="36"/>
  <c r="L465" i="36"/>
  <c r="M465" i="36"/>
  <c r="L466" i="36"/>
  <c r="M466" i="36"/>
  <c r="L467" i="36"/>
  <c r="M467" i="36"/>
  <c r="L468" i="36"/>
  <c r="M468" i="36"/>
  <c r="L469" i="36"/>
  <c r="M469" i="36"/>
  <c r="L470" i="36"/>
  <c r="M470" i="36"/>
  <c r="L471" i="36"/>
  <c r="M471" i="36"/>
  <c r="L472" i="36"/>
  <c r="M472" i="36"/>
  <c r="L473" i="36"/>
  <c r="M473" i="36"/>
  <c r="L474" i="36"/>
  <c r="M474" i="36"/>
  <c r="L475" i="36"/>
  <c r="M475" i="36"/>
  <c r="L476" i="36"/>
  <c r="M476" i="36"/>
  <c r="L477" i="36"/>
  <c r="M477" i="36"/>
  <c r="L478" i="36"/>
  <c r="M478" i="36"/>
  <c r="L479" i="36"/>
  <c r="M479" i="36"/>
  <c r="L480" i="36"/>
  <c r="M480" i="36"/>
  <c r="L481" i="36"/>
  <c r="M481" i="36"/>
  <c r="L482" i="36"/>
  <c r="M482" i="36"/>
  <c r="L483" i="36"/>
  <c r="M483" i="36"/>
  <c r="L484" i="36"/>
  <c r="M484" i="36"/>
  <c r="L485" i="36"/>
  <c r="M485" i="36"/>
  <c r="L486" i="36"/>
  <c r="M486" i="36"/>
  <c r="L487" i="36"/>
  <c r="M487" i="36"/>
  <c r="L488" i="36"/>
  <c r="M488" i="36"/>
  <c r="L489" i="36"/>
  <c r="M489" i="36"/>
  <c r="L490" i="36"/>
  <c r="M490" i="36"/>
  <c r="L491" i="36"/>
  <c r="M491" i="36"/>
  <c r="L492" i="36"/>
  <c r="M492" i="36"/>
  <c r="L493" i="36"/>
  <c r="M493" i="36"/>
  <c r="L494" i="36"/>
  <c r="M494" i="36"/>
  <c r="L495" i="36"/>
  <c r="M495" i="36"/>
  <c r="L496" i="36"/>
  <c r="M496" i="36"/>
  <c r="L497" i="36"/>
  <c r="M497" i="36"/>
  <c r="L498" i="36"/>
  <c r="M498" i="36"/>
  <c r="L499" i="36"/>
  <c r="M499" i="36"/>
  <c r="L500" i="36"/>
  <c r="M500" i="36"/>
  <c r="L501" i="36"/>
  <c r="M501" i="36"/>
  <c r="L502" i="36"/>
  <c r="M502" i="36"/>
  <c r="L503" i="36"/>
  <c r="M503" i="36"/>
  <c r="L504" i="36"/>
  <c r="M504" i="36"/>
  <c r="L505" i="36"/>
  <c r="M505" i="36"/>
  <c r="L506" i="36"/>
  <c r="M506" i="36"/>
  <c r="L507" i="36"/>
  <c r="M507" i="36"/>
  <c r="L508" i="36"/>
  <c r="M508" i="36"/>
  <c r="L509" i="36"/>
  <c r="M509" i="36"/>
  <c r="L510" i="36"/>
  <c r="M510" i="36"/>
  <c r="L511" i="36"/>
  <c r="M511" i="36"/>
  <c r="L512" i="36"/>
  <c r="M512" i="36"/>
  <c r="L513" i="36"/>
  <c r="M513" i="36"/>
  <c r="L514" i="36"/>
  <c r="M514" i="36"/>
  <c r="L515" i="36"/>
  <c r="M515" i="36"/>
  <c r="L516" i="36"/>
  <c r="M516" i="36"/>
  <c r="L517" i="36"/>
  <c r="M517" i="36"/>
  <c r="L518" i="36"/>
  <c r="M518" i="36"/>
  <c r="L519" i="36"/>
  <c r="M519" i="36"/>
  <c r="L520" i="36"/>
  <c r="M520" i="36"/>
  <c r="L521" i="36"/>
  <c r="M521" i="36"/>
  <c r="L522" i="36"/>
  <c r="M522" i="36"/>
  <c r="L523" i="36"/>
  <c r="M523" i="36"/>
  <c r="L524" i="36"/>
  <c r="M524" i="36"/>
  <c r="L525" i="36"/>
  <c r="M525" i="36"/>
  <c r="H526" i="36"/>
  <c r="P528" i="36" s="1"/>
  <c r="L526" i="36"/>
  <c r="M526" i="36"/>
  <c r="L527" i="36"/>
  <c r="M527" i="36"/>
  <c r="L528" i="36"/>
  <c r="M528" i="36"/>
  <c r="L529" i="36"/>
  <c r="M529" i="36"/>
  <c r="L530" i="36"/>
  <c r="M530" i="36"/>
  <c r="L531" i="36"/>
  <c r="M531" i="36"/>
  <c r="L532" i="36"/>
  <c r="M532" i="36"/>
  <c r="L533" i="36"/>
  <c r="M533" i="36"/>
  <c r="L534" i="36"/>
  <c r="M534" i="36"/>
  <c r="L535" i="36"/>
  <c r="M535" i="36"/>
  <c r="L536" i="36"/>
  <c r="M536" i="36"/>
  <c r="L537" i="36"/>
  <c r="M537" i="36"/>
  <c r="L538" i="36"/>
  <c r="M538" i="36"/>
  <c r="L539" i="36"/>
  <c r="M539" i="36"/>
  <c r="L540" i="36"/>
  <c r="M540" i="36"/>
  <c r="L541" i="36"/>
  <c r="M541" i="36"/>
  <c r="L542" i="36"/>
  <c r="M542" i="36"/>
  <c r="L543" i="36"/>
  <c r="M543" i="36"/>
  <c r="L544" i="36"/>
  <c r="M544" i="36"/>
  <c r="L545" i="36"/>
  <c r="M545" i="36"/>
  <c r="L546" i="36"/>
  <c r="M546" i="36"/>
  <c r="L547" i="36"/>
  <c r="M547" i="36"/>
  <c r="L548" i="36"/>
  <c r="M548" i="36"/>
  <c r="L549" i="36"/>
  <c r="M549" i="36"/>
  <c r="L550" i="36"/>
  <c r="M550" i="36"/>
  <c r="L551" i="36"/>
  <c r="M551" i="36"/>
  <c r="L552" i="36"/>
  <c r="M552" i="36"/>
  <c r="L553" i="36"/>
  <c r="M553" i="36"/>
  <c r="L554" i="36"/>
  <c r="M554" i="36"/>
  <c r="L555" i="36"/>
  <c r="M555" i="36"/>
  <c r="L556" i="36"/>
  <c r="M556" i="36"/>
  <c r="L557" i="36"/>
  <c r="M557" i="36"/>
  <c r="L558" i="36"/>
  <c r="M558" i="36"/>
  <c r="L559" i="36"/>
  <c r="M559" i="36"/>
  <c r="L560" i="36"/>
  <c r="M560" i="36"/>
  <c r="L561" i="36"/>
  <c r="M561" i="36"/>
  <c r="L562" i="36"/>
  <c r="M562" i="36"/>
  <c r="L563" i="36"/>
  <c r="M563" i="36"/>
  <c r="L564" i="36"/>
  <c r="M564" i="36"/>
  <c r="L565" i="36"/>
  <c r="M565" i="36"/>
  <c r="L566" i="36"/>
  <c r="M566" i="36"/>
  <c r="L567" i="36"/>
  <c r="M567" i="36"/>
  <c r="L568" i="36"/>
  <c r="M568" i="36"/>
  <c r="L569" i="36"/>
  <c r="M569" i="36"/>
  <c r="L570" i="36"/>
  <c r="M570" i="36"/>
  <c r="L571" i="36"/>
  <c r="M571" i="36"/>
  <c r="L572" i="36"/>
  <c r="M572" i="36"/>
  <c r="L573" i="36"/>
  <c r="M573" i="36"/>
  <c r="L574" i="36"/>
  <c r="M574" i="36"/>
  <c r="L575" i="36"/>
  <c r="M575" i="36"/>
  <c r="L576" i="36"/>
  <c r="M576" i="36"/>
  <c r="L577" i="36"/>
  <c r="M577" i="36"/>
  <c r="L578" i="36"/>
  <c r="M578" i="36"/>
  <c r="L579" i="36"/>
  <c r="M579" i="36"/>
  <c r="L580" i="36"/>
  <c r="M580" i="36"/>
  <c r="L581" i="36"/>
  <c r="M581" i="36"/>
  <c r="L582" i="36"/>
  <c r="M582" i="36"/>
  <c r="L583" i="36"/>
  <c r="M583" i="36"/>
  <c r="L584" i="36"/>
  <c r="M584" i="36"/>
  <c r="L585" i="36"/>
  <c r="M585" i="36"/>
  <c r="L586" i="36"/>
  <c r="M586" i="36"/>
  <c r="L587" i="36"/>
  <c r="M587" i="36"/>
  <c r="L588" i="36"/>
  <c r="M588" i="36"/>
  <c r="L589" i="36"/>
  <c r="M589" i="36"/>
  <c r="L590" i="36"/>
  <c r="M590" i="36"/>
  <c r="L591" i="36"/>
  <c r="M591" i="36"/>
  <c r="L592" i="36"/>
  <c r="M592" i="36"/>
  <c r="L593" i="36"/>
  <c r="M593" i="36"/>
  <c r="L594" i="36"/>
  <c r="M594" i="36"/>
  <c r="L595" i="36"/>
  <c r="M595" i="36"/>
  <c r="L596" i="36"/>
  <c r="M596" i="36"/>
  <c r="L597" i="36"/>
  <c r="M597" i="36"/>
  <c r="L598" i="36"/>
  <c r="M598" i="36"/>
  <c r="L599" i="36"/>
  <c r="M599" i="36"/>
  <c r="L600" i="36"/>
  <c r="M600" i="36"/>
  <c r="L601" i="36"/>
  <c r="M601" i="36"/>
  <c r="L602" i="36"/>
  <c r="M602" i="36"/>
  <c r="L603" i="36"/>
  <c r="M603" i="36"/>
  <c r="L604" i="36"/>
  <c r="M604" i="36"/>
  <c r="L605" i="36"/>
  <c r="M605" i="36"/>
  <c r="L606" i="36"/>
  <c r="M606" i="36"/>
  <c r="L607" i="36"/>
  <c r="M607" i="36"/>
  <c r="L608" i="36"/>
  <c r="M608" i="36"/>
  <c r="L609" i="36"/>
  <c r="M609" i="36"/>
  <c r="L610" i="36"/>
  <c r="M610" i="36"/>
  <c r="L611" i="36"/>
  <c r="M611" i="36"/>
  <c r="L612" i="36"/>
  <c r="M612" i="36"/>
  <c r="L613" i="36"/>
  <c r="M613" i="36"/>
  <c r="L614" i="36"/>
  <c r="M614" i="36"/>
  <c r="L615" i="36"/>
  <c r="M615" i="36"/>
  <c r="L616" i="36"/>
  <c r="M616" i="36"/>
  <c r="L617" i="36"/>
  <c r="M617" i="36"/>
  <c r="L618" i="36"/>
  <c r="M618" i="36"/>
  <c r="L619" i="36"/>
  <c r="M619" i="36"/>
  <c r="L620" i="36"/>
  <c r="M620" i="36"/>
  <c r="L621" i="36"/>
  <c r="M621" i="36"/>
  <c r="L622" i="36"/>
  <c r="M622" i="36"/>
  <c r="L623" i="36"/>
  <c r="M623" i="36"/>
  <c r="L624" i="36"/>
  <c r="M624" i="36"/>
  <c r="L625" i="36"/>
  <c r="M625" i="36"/>
  <c r="L626" i="36"/>
  <c r="M626" i="36"/>
  <c r="L627" i="36"/>
  <c r="M627" i="36"/>
  <c r="L628" i="36"/>
  <c r="M628" i="36"/>
  <c r="L629" i="36"/>
  <c r="M629" i="36"/>
  <c r="L630" i="36"/>
  <c r="M630" i="36"/>
  <c r="L631" i="36"/>
  <c r="M631" i="36"/>
  <c r="L632" i="36"/>
  <c r="M632" i="36"/>
  <c r="L633" i="36"/>
  <c r="M633" i="36"/>
  <c r="L634" i="36"/>
  <c r="M634" i="36"/>
  <c r="L635" i="36"/>
  <c r="M635" i="36"/>
  <c r="L636" i="36"/>
  <c r="M636" i="36"/>
  <c r="L637" i="36"/>
  <c r="M637" i="36"/>
  <c r="L638" i="36"/>
  <c r="M638" i="36"/>
  <c r="L639" i="36"/>
  <c r="M639" i="36"/>
  <c r="L640" i="36"/>
  <c r="M640" i="36"/>
  <c r="L641" i="36"/>
  <c r="M641" i="36"/>
  <c r="L642" i="36"/>
  <c r="M642" i="36"/>
  <c r="L643" i="36"/>
  <c r="M643" i="36"/>
  <c r="L644" i="36"/>
  <c r="M644" i="36"/>
  <c r="L645" i="36"/>
  <c r="M645" i="36"/>
  <c r="L646" i="36"/>
  <c r="M646" i="36"/>
  <c r="L647" i="36"/>
  <c r="M647" i="36"/>
  <c r="L648" i="36"/>
  <c r="M648" i="36"/>
  <c r="L649" i="36"/>
  <c r="M649" i="36"/>
  <c r="L650" i="36"/>
  <c r="M650" i="36"/>
  <c r="L651" i="36"/>
  <c r="M651" i="36"/>
  <c r="L652" i="36"/>
  <c r="M652" i="36"/>
  <c r="L653" i="36"/>
  <c r="M653" i="36"/>
  <c r="L654" i="36"/>
  <c r="M654" i="36"/>
  <c r="L655" i="36"/>
  <c r="M655" i="36"/>
  <c r="L656" i="36"/>
  <c r="M656" i="36"/>
  <c r="L657" i="36"/>
  <c r="M657" i="36"/>
  <c r="L658" i="36"/>
  <c r="M658" i="36"/>
  <c r="L659" i="36"/>
  <c r="M659" i="36"/>
  <c r="L660" i="36"/>
  <c r="M660" i="36"/>
  <c r="L661" i="36"/>
  <c r="M661" i="36"/>
  <c r="L662" i="36"/>
  <c r="M662" i="36"/>
  <c r="L663" i="36"/>
  <c r="M663" i="36"/>
  <c r="L664" i="36"/>
  <c r="M664" i="36"/>
  <c r="L665" i="36"/>
  <c r="M665" i="36"/>
  <c r="B16" i="33"/>
  <c r="C16" i="33"/>
  <c r="D16" i="33"/>
  <c r="E16" i="33"/>
  <c r="F16" i="33"/>
  <c r="G16" i="33"/>
  <c r="H16" i="33"/>
  <c r="I16" i="33"/>
  <c r="J16" i="33"/>
  <c r="K16" i="33"/>
  <c r="B3" i="37"/>
  <c r="B8" i="37" s="1"/>
  <c r="N8" i="36"/>
  <c r="N7" i="36"/>
  <c r="N12" i="36"/>
  <c r="N28" i="36"/>
  <c r="N44" i="36"/>
  <c r="N60" i="36"/>
  <c r="N76" i="36"/>
  <c r="N92" i="36"/>
  <c r="N108" i="36"/>
  <c r="N124" i="36"/>
  <c r="N140" i="36"/>
  <c r="N156" i="36"/>
  <c r="N172" i="36"/>
  <c r="N188" i="36"/>
  <c r="N204" i="36"/>
  <c r="N220" i="36"/>
  <c r="N236" i="36"/>
  <c r="N252" i="36"/>
  <c r="N268" i="36"/>
  <c r="N284" i="36"/>
  <c r="N300" i="36"/>
  <c r="N316" i="36"/>
  <c r="N9" i="36"/>
  <c r="N25" i="36"/>
  <c r="N41" i="36"/>
  <c r="N57" i="36"/>
  <c r="N73" i="36"/>
  <c r="N11" i="36"/>
  <c r="N27" i="36"/>
  <c r="N43" i="36"/>
  <c r="N59" i="36"/>
  <c r="N75" i="36"/>
  <c r="N91" i="36"/>
  <c r="N107" i="36"/>
  <c r="N123" i="36"/>
  <c r="N139" i="36"/>
  <c r="N155" i="36"/>
  <c r="N171" i="36"/>
  <c r="N187" i="36"/>
  <c r="N203" i="36"/>
  <c r="N219" i="36"/>
  <c r="N235" i="36"/>
  <c r="N251" i="36"/>
  <c r="N267" i="36"/>
  <c r="N283" i="36"/>
  <c r="N299" i="36"/>
  <c r="N315" i="36"/>
  <c r="N427" i="36"/>
  <c r="N443" i="36"/>
  <c r="N58" i="36"/>
  <c r="N105" i="36"/>
  <c r="N137" i="36"/>
  <c r="N169" i="36"/>
  <c r="N201" i="36"/>
  <c r="N233" i="36"/>
  <c r="N265" i="36"/>
  <c r="N297" i="36"/>
  <c r="N329" i="36"/>
  <c r="N405" i="36"/>
  <c r="N404" i="36"/>
  <c r="N403" i="36"/>
  <c r="N402" i="36"/>
  <c r="N446" i="36"/>
  <c r="N462" i="36"/>
  <c r="N478" i="36"/>
  <c r="N494" i="36"/>
  <c r="N510" i="36"/>
  <c r="N526" i="36"/>
  <c r="N542" i="36"/>
  <c r="N558" i="36"/>
  <c r="N574" i="36"/>
  <c r="N590" i="36"/>
  <c r="N606" i="36"/>
  <c r="N622" i="36"/>
  <c r="N62" i="36"/>
  <c r="N106" i="36"/>
  <c r="N138" i="36"/>
  <c r="N170" i="36"/>
  <c r="N202" i="36"/>
  <c r="N234" i="36"/>
  <c r="N266" i="36"/>
  <c r="N298" i="36"/>
  <c r="N22" i="36"/>
  <c r="N86" i="36"/>
  <c r="N118" i="36"/>
  <c r="N150" i="36"/>
  <c r="N182" i="36"/>
  <c r="N214" i="36"/>
  <c r="N246" i="36"/>
  <c r="N16" i="36"/>
  <c r="N32" i="36"/>
  <c r="N48" i="36"/>
  <c r="N64" i="36"/>
  <c r="N80" i="36"/>
  <c r="N96" i="36"/>
  <c r="N112" i="36"/>
  <c r="N128" i="36"/>
  <c r="N144" i="36"/>
  <c r="N160" i="36"/>
  <c r="N176" i="36"/>
  <c r="N192" i="36"/>
  <c r="N208" i="36"/>
  <c r="N224" i="36"/>
  <c r="N240" i="36"/>
  <c r="N256" i="36"/>
  <c r="N272" i="36"/>
  <c r="N288" i="36"/>
  <c r="N304" i="36"/>
  <c r="N320" i="36"/>
  <c r="N13" i="36"/>
  <c r="N29" i="36"/>
  <c r="N45" i="36"/>
  <c r="N61" i="36"/>
  <c r="N77" i="36"/>
  <c r="N15" i="36"/>
  <c r="N31" i="36"/>
  <c r="N47" i="36"/>
  <c r="N63" i="36"/>
  <c r="N79" i="36"/>
  <c r="N95" i="36"/>
  <c r="N111" i="36"/>
  <c r="N127" i="36"/>
  <c r="N143" i="36"/>
  <c r="N159" i="36"/>
  <c r="N175" i="36"/>
  <c r="N191" i="36"/>
  <c r="N207" i="36"/>
  <c r="N223" i="36"/>
  <c r="N239" i="36"/>
  <c r="N255" i="36"/>
  <c r="N271" i="36"/>
  <c r="N287" i="36"/>
  <c r="N303" i="36"/>
  <c r="N319" i="36"/>
  <c r="N431" i="36"/>
  <c r="N10" i="36"/>
  <c r="N74" i="36"/>
  <c r="N113" i="36"/>
  <c r="N145" i="36"/>
  <c r="N177" i="36"/>
  <c r="N209" i="36"/>
  <c r="N241" i="36"/>
  <c r="N273" i="36"/>
  <c r="N305" i="36"/>
  <c r="N430" i="36"/>
  <c r="N450" i="36"/>
  <c r="N466" i="36"/>
  <c r="N482" i="36"/>
  <c r="N498" i="36"/>
  <c r="N514" i="36"/>
  <c r="N530" i="36"/>
  <c r="N546" i="36"/>
  <c r="N562" i="36"/>
  <c r="N578" i="36"/>
  <c r="N594" i="36"/>
  <c r="N610" i="36"/>
  <c r="N14" i="36"/>
  <c r="N78" i="36"/>
  <c r="N114" i="36"/>
  <c r="N146" i="36"/>
  <c r="N178" i="36"/>
  <c r="N210" i="36"/>
  <c r="N242" i="36"/>
  <c r="N274" i="36"/>
  <c r="N306" i="36"/>
  <c r="N38" i="36"/>
  <c r="N94" i="36"/>
  <c r="N126" i="36"/>
  <c r="N158" i="36"/>
  <c r="N190" i="36"/>
  <c r="N222" i="36"/>
  <c r="N254" i="36"/>
  <c r="N20" i="36"/>
  <c r="N36" i="36"/>
  <c r="N52" i="36"/>
  <c r="N68" i="36"/>
  <c r="N84" i="36"/>
  <c r="N100" i="36"/>
  <c r="N116" i="36"/>
  <c r="N132" i="36"/>
  <c r="N148" i="36"/>
  <c r="N164" i="36"/>
  <c r="N180" i="36"/>
  <c r="N196" i="36"/>
  <c r="N212" i="36"/>
  <c r="N228" i="36"/>
  <c r="N244" i="36"/>
  <c r="N260" i="36"/>
  <c r="N276" i="36"/>
  <c r="N292" i="36"/>
  <c r="N308" i="36"/>
  <c r="N324" i="36"/>
  <c r="N17" i="36"/>
  <c r="N33" i="36"/>
  <c r="N49" i="36"/>
  <c r="N65" i="36"/>
  <c r="N81" i="36"/>
  <c r="N19" i="36"/>
  <c r="N35" i="36"/>
  <c r="N51" i="36"/>
  <c r="N67" i="36"/>
  <c r="N83" i="36"/>
  <c r="N99" i="36"/>
  <c r="N115" i="36"/>
  <c r="N131" i="36"/>
  <c r="N147" i="36"/>
  <c r="N163" i="36"/>
  <c r="N179" i="36"/>
  <c r="N195" i="36"/>
  <c r="N211" i="36"/>
  <c r="N227" i="36"/>
  <c r="N243" i="36"/>
  <c r="N259" i="36"/>
  <c r="N275" i="36"/>
  <c r="N291" i="36"/>
  <c r="N307" i="36"/>
  <c r="N323" i="36"/>
  <c r="N435" i="36"/>
  <c r="N26" i="36"/>
  <c r="N89" i="36"/>
  <c r="N121" i="36"/>
  <c r="N153" i="36"/>
  <c r="N185" i="36"/>
  <c r="N217" i="36"/>
  <c r="N249" i="36"/>
  <c r="N281" i="36"/>
  <c r="N313" i="36"/>
  <c r="N436" i="36"/>
  <c r="N454" i="36"/>
  <c r="N470" i="36"/>
  <c r="N486" i="36"/>
  <c r="N502" i="36"/>
  <c r="N518" i="36"/>
  <c r="N534" i="36"/>
  <c r="N550" i="36"/>
  <c r="N566" i="36"/>
  <c r="N582" i="36"/>
  <c r="N598" i="36"/>
  <c r="N614" i="36"/>
  <c r="N30" i="36"/>
  <c r="N90" i="36"/>
  <c r="N122" i="36"/>
  <c r="N154" i="36"/>
  <c r="N186" i="36"/>
  <c r="N218" i="36"/>
  <c r="N250" i="36"/>
  <c r="N282" i="36"/>
  <c r="N314" i="36"/>
  <c r="N54" i="36"/>
  <c r="N102" i="36"/>
  <c r="N134" i="36"/>
  <c r="N166" i="36"/>
  <c r="N198" i="36"/>
  <c r="N230" i="36"/>
  <c r="N262" i="36"/>
  <c r="N72" i="36"/>
  <c r="N136" i="36"/>
  <c r="N200" i="36"/>
  <c r="N264" i="36"/>
  <c r="N328" i="36"/>
  <c r="N69" i="36"/>
  <c r="N55" i="36"/>
  <c r="N119" i="36"/>
  <c r="N183" i="36"/>
  <c r="N247" i="36"/>
  <c r="N311" i="36"/>
  <c r="N97" i="36"/>
  <c r="N225" i="36"/>
  <c r="N490" i="36"/>
  <c r="N554" i="36"/>
  <c r="N618" i="36"/>
  <c r="N162" i="36"/>
  <c r="N290" i="36"/>
  <c r="N142" i="36"/>
  <c r="N270" i="36"/>
  <c r="N302" i="36"/>
  <c r="N429" i="36"/>
  <c r="N449" i="36"/>
  <c r="N465" i="36"/>
  <c r="N481" i="36"/>
  <c r="N497" i="36"/>
  <c r="N513" i="36"/>
  <c r="N529" i="36"/>
  <c r="N545" i="36"/>
  <c r="N561" i="36"/>
  <c r="N577" i="36"/>
  <c r="N593" i="36"/>
  <c r="N609" i="36"/>
  <c r="N625" i="36"/>
  <c r="N641" i="36"/>
  <c r="N657" i="36"/>
  <c r="N673" i="36"/>
  <c r="N689" i="36"/>
  <c r="N705" i="36"/>
  <c r="N721" i="36"/>
  <c r="N737" i="36"/>
  <c r="N753" i="36"/>
  <c r="N769" i="36"/>
  <c r="N785" i="36"/>
  <c r="N117" i="36"/>
  <c r="N245" i="36"/>
  <c r="N24" i="36"/>
  <c r="N88" i="36"/>
  <c r="N152" i="36"/>
  <c r="N216" i="36"/>
  <c r="N280" i="36"/>
  <c r="N21" i="36"/>
  <c r="N85" i="36"/>
  <c r="N71" i="36"/>
  <c r="N135" i="36"/>
  <c r="N199" i="36"/>
  <c r="N263" i="36"/>
  <c r="N327" i="36"/>
  <c r="N129" i="36"/>
  <c r="N257" i="36"/>
  <c r="N441" i="36"/>
  <c r="N506" i="36"/>
  <c r="N570" i="36"/>
  <c r="N46" i="36"/>
  <c r="N194" i="36"/>
  <c r="N322" i="36"/>
  <c r="N174" i="36"/>
  <c r="N278" i="36"/>
  <c r="N310" i="36"/>
  <c r="N434" i="36"/>
  <c r="N453" i="36"/>
  <c r="N469" i="36"/>
  <c r="N485" i="36"/>
  <c r="N501" i="36"/>
  <c r="N517" i="36"/>
  <c r="N533" i="36"/>
  <c r="N549" i="36"/>
  <c r="N565" i="36"/>
  <c r="N56" i="36"/>
  <c r="N120" i="36"/>
  <c r="N184" i="36"/>
  <c r="N248" i="36"/>
  <c r="N312" i="36"/>
  <c r="N53" i="36"/>
  <c r="N39" i="36"/>
  <c r="N103" i="36"/>
  <c r="N167" i="36"/>
  <c r="N231" i="36"/>
  <c r="N295" i="36"/>
  <c r="N42" i="36"/>
  <c r="N193" i="36"/>
  <c r="N321" i="36"/>
  <c r="N474" i="36"/>
  <c r="N538" i="36"/>
  <c r="N602" i="36"/>
  <c r="N130" i="36"/>
  <c r="N258" i="36"/>
  <c r="N110" i="36"/>
  <c r="N238" i="36"/>
  <c r="N294" i="36"/>
  <c r="N326" i="36"/>
  <c r="N445" i="36"/>
  <c r="N461" i="36"/>
  <c r="N477" i="36"/>
  <c r="N493" i="36"/>
  <c r="N509" i="36"/>
  <c r="N525" i="36"/>
  <c r="N541" i="36"/>
  <c r="N557" i="36"/>
  <c r="N573" i="36"/>
  <c r="N589" i="36"/>
  <c r="N605" i="36"/>
  <c r="N621" i="36"/>
  <c r="N637" i="36"/>
  <c r="N653" i="36"/>
  <c r="N669" i="36"/>
  <c r="N685" i="36"/>
  <c r="N701" i="36"/>
  <c r="N717" i="36"/>
  <c r="N733" i="36"/>
  <c r="N749" i="36"/>
  <c r="N765" i="36"/>
  <c r="N781" i="36"/>
  <c r="N82" i="36"/>
  <c r="N213" i="36"/>
  <c r="N432" i="36"/>
  <c r="N467" i="36"/>
  <c r="N499" i="36"/>
  <c r="N528" i="36"/>
  <c r="N555" i="36"/>
  <c r="N587" i="36"/>
  <c r="N619" i="36"/>
  <c r="N642" i="36"/>
  <c r="N663" i="36"/>
  <c r="N684" i="36"/>
  <c r="N706" i="36"/>
  <c r="N727" i="36"/>
  <c r="N748" i="36"/>
  <c r="N770" i="36"/>
  <c r="N34" i="36"/>
  <c r="N157" i="36"/>
  <c r="N285" i="36"/>
  <c r="N452" i="36"/>
  <c r="N484" i="36"/>
  <c r="N516" i="36"/>
  <c r="N548" i="36"/>
  <c r="N580" i="36"/>
  <c r="N612" i="36"/>
  <c r="N638" i="36"/>
  <c r="N659" i="36"/>
  <c r="N680" i="36"/>
  <c r="N702" i="36"/>
  <c r="N723" i="36"/>
  <c r="N744" i="36"/>
  <c r="N766" i="36"/>
  <c r="N787" i="36"/>
  <c r="N197" i="36"/>
  <c r="N325" i="36"/>
  <c r="N419" i="36"/>
  <c r="N420" i="36"/>
  <c r="N422" i="36"/>
  <c r="N421" i="36"/>
  <c r="N424" i="36"/>
  <c r="N423" i="36"/>
  <c r="N425" i="36"/>
  <c r="N426" i="36"/>
  <c r="N463" i="36"/>
  <c r="N495" i="36"/>
  <c r="N109" i="36"/>
  <c r="N40" i="36"/>
  <c r="N296" i="36"/>
  <c r="N151" i="36"/>
  <c r="N161" i="36"/>
  <c r="N586" i="36"/>
  <c r="N206" i="36"/>
  <c r="N457" i="36"/>
  <c r="N521" i="36"/>
  <c r="N581" i="36"/>
  <c r="N613" i="36"/>
  <c r="N645" i="36"/>
  <c r="N677" i="36"/>
  <c r="N709" i="36"/>
  <c r="N741" i="36"/>
  <c r="N773" i="36"/>
  <c r="N149" i="36"/>
  <c r="N442" i="36"/>
  <c r="N483" i="36"/>
  <c r="N523" i="36"/>
  <c r="N563" i="36"/>
  <c r="N603" i="36"/>
  <c r="N636" i="36"/>
  <c r="N668" i="36"/>
  <c r="N695" i="36"/>
  <c r="N722" i="36"/>
  <c r="N754" i="36"/>
  <c r="N780" i="36"/>
  <c r="N125" i="36"/>
  <c r="N317" i="36"/>
  <c r="N468" i="36"/>
  <c r="N508" i="36"/>
  <c r="N556" i="36"/>
  <c r="N596" i="36"/>
  <c r="N632" i="36"/>
  <c r="N664" i="36"/>
  <c r="N691" i="36"/>
  <c r="N718" i="36"/>
  <c r="N750" i="36"/>
  <c r="N776" i="36"/>
  <c r="N165" i="36"/>
  <c r="N406" i="36"/>
  <c r="N455" i="36"/>
  <c r="N503" i="36"/>
  <c r="N173" i="36"/>
  <c r="N301" i="36"/>
  <c r="N448" i="36"/>
  <c r="N480" i="36"/>
  <c r="N512" i="36"/>
  <c r="N552" i="36"/>
  <c r="N584" i="36"/>
  <c r="N616" i="36"/>
  <c r="N640" i="36"/>
  <c r="N662" i="36"/>
  <c r="N683" i="36"/>
  <c r="N704" i="36"/>
  <c r="N726" i="36"/>
  <c r="N747" i="36"/>
  <c r="N768" i="36"/>
  <c r="N519" i="36"/>
  <c r="N575" i="36"/>
  <c r="N676" i="36"/>
  <c r="N762" i="36"/>
  <c r="N703" i="36"/>
  <c r="N591" i="36"/>
  <c r="N687" i="36"/>
  <c r="N772" i="36"/>
  <c r="N628" i="36"/>
  <c r="N714" i="36"/>
  <c r="N583" i="36"/>
  <c r="N788" i="36"/>
  <c r="N168" i="36"/>
  <c r="N23" i="36"/>
  <c r="N279" i="36"/>
  <c r="N458" i="36"/>
  <c r="N226" i="36"/>
  <c r="N318" i="36"/>
  <c r="N489" i="36"/>
  <c r="N553" i="36"/>
  <c r="N597" i="36"/>
  <c r="N629" i="36"/>
  <c r="N661" i="36"/>
  <c r="N693" i="36"/>
  <c r="N725" i="36"/>
  <c r="N757" i="36"/>
  <c r="N789" i="36"/>
  <c r="N277" i="36"/>
  <c r="N459" i="36"/>
  <c r="N507" i="36"/>
  <c r="N539" i="36"/>
  <c r="N579" i="36"/>
  <c r="N626" i="36"/>
  <c r="N652" i="36"/>
  <c r="N679" i="36"/>
  <c r="N711" i="36"/>
  <c r="N738" i="36"/>
  <c r="N764" i="36"/>
  <c r="N50" i="36"/>
  <c r="N221" i="36"/>
  <c r="N444" i="36"/>
  <c r="N492" i="36"/>
  <c r="N532" i="36"/>
  <c r="N572" i="36"/>
  <c r="N620" i="36"/>
  <c r="N648" i="36"/>
  <c r="N675" i="36"/>
  <c r="N707" i="36"/>
  <c r="N734" i="36"/>
  <c r="N760" i="36"/>
  <c r="N101" i="36"/>
  <c r="N261" i="36"/>
  <c r="N479" i="36"/>
  <c r="N66" i="36"/>
  <c r="N237" i="36"/>
  <c r="N437" i="36"/>
  <c r="N438" i="36"/>
  <c r="N464" i="36"/>
  <c r="N496" i="36"/>
  <c r="N536" i="36"/>
  <c r="N568" i="36"/>
  <c r="N600" i="36"/>
  <c r="N630" i="36"/>
  <c r="N651" i="36"/>
  <c r="N672" i="36"/>
  <c r="N694" i="36"/>
  <c r="N715" i="36"/>
  <c r="N736" i="36"/>
  <c r="N758" i="36"/>
  <c r="N779" i="36"/>
  <c r="N746" i="36"/>
  <c r="N634" i="36"/>
  <c r="N719" i="36"/>
  <c r="N551" i="36"/>
  <c r="N527" i="36"/>
  <c r="N644" i="36"/>
  <c r="N730" i="36"/>
  <c r="N567" i="36"/>
  <c r="N671" i="36"/>
  <c r="N756" i="36"/>
  <c r="N682" i="36"/>
  <c r="N37" i="36"/>
  <c r="N289" i="36"/>
  <c r="N286" i="36"/>
  <c r="N537" i="36"/>
  <c r="N617" i="36"/>
  <c r="N681" i="36"/>
  <c r="N745" i="36"/>
  <c r="N181" i="36"/>
  <c r="N491" i="36"/>
  <c r="N571" i="36"/>
  <c r="N647" i="36"/>
  <c r="N700" i="36"/>
  <c r="N759" i="36"/>
  <c r="N189" i="36"/>
  <c r="N476" i="36"/>
  <c r="N564" i="36"/>
  <c r="N643" i="36"/>
  <c r="N696" i="36"/>
  <c r="N755" i="36"/>
  <c r="N229" i="36"/>
  <c r="N511" i="36"/>
  <c r="N428" i="36"/>
  <c r="N488" i="36"/>
  <c r="N560" i="36"/>
  <c r="N624" i="36"/>
  <c r="N667" i="36"/>
  <c r="N710" i="36"/>
  <c r="N752" i="36"/>
  <c r="N660" i="36"/>
  <c r="N698" i="36"/>
  <c r="N767" i="36"/>
  <c r="N708" i="36"/>
  <c r="N650" i="36"/>
  <c r="N639" i="36"/>
  <c r="N784" i="36"/>
  <c r="N751" i="36"/>
  <c r="N742" i="36"/>
  <c r="N740" i="36"/>
  <c r="N732" i="36"/>
  <c r="N728" i="36"/>
  <c r="N724" i="36"/>
  <c r="N713" i="36"/>
  <c r="N70" i="36"/>
  <c r="N686" i="36"/>
  <c r="N690" i="36"/>
  <c r="N674" i="36"/>
  <c r="N87" i="36"/>
  <c r="N522" i="36"/>
  <c r="N440" i="36"/>
  <c r="N569" i="36"/>
  <c r="N633" i="36"/>
  <c r="N697" i="36"/>
  <c r="N761" i="36"/>
  <c r="N309" i="36"/>
  <c r="N515" i="36"/>
  <c r="N595" i="36"/>
  <c r="N658" i="36"/>
  <c r="N716" i="36"/>
  <c r="N775" i="36"/>
  <c r="N253" i="36"/>
  <c r="N500" i="36"/>
  <c r="N588" i="36"/>
  <c r="N654" i="36"/>
  <c r="N712" i="36"/>
  <c r="N771" i="36"/>
  <c r="N293" i="36"/>
  <c r="N447" i="36"/>
  <c r="N141" i="36"/>
  <c r="N504" i="36"/>
  <c r="N576" i="36"/>
  <c r="N635" i="36"/>
  <c r="N678" i="36"/>
  <c r="N720" i="36"/>
  <c r="N763" i="36"/>
  <c r="N543" i="36"/>
  <c r="N559" i="36"/>
  <c r="N692" i="36"/>
  <c r="N783" i="36"/>
  <c r="N104" i="36"/>
  <c r="N98" i="36"/>
  <c r="N585" i="36"/>
  <c r="N451" i="36"/>
  <c r="N611" i="36"/>
  <c r="N433" i="36"/>
  <c r="N604" i="36"/>
  <c r="N205" i="36"/>
  <c r="N520" i="36"/>
  <c r="N646" i="36"/>
  <c r="N731" i="36"/>
  <c r="N607" i="36"/>
  <c r="N623" i="36"/>
  <c r="N735" i="36"/>
  <c r="N786" i="36"/>
  <c r="N778" i="36"/>
  <c r="N729" i="36"/>
  <c r="N232" i="36"/>
  <c r="N601" i="36"/>
  <c r="N475" i="36"/>
  <c r="N631" i="36"/>
  <c r="N743" i="36"/>
  <c r="N460" i="36"/>
  <c r="N627" i="36"/>
  <c r="N739" i="36"/>
  <c r="N269" i="36"/>
  <c r="N544" i="36"/>
  <c r="N656" i="36"/>
  <c r="N655" i="36"/>
  <c r="N666" i="36"/>
  <c r="N777" i="36"/>
  <c r="N215" i="36"/>
  <c r="N473" i="36"/>
  <c r="N649" i="36"/>
  <c r="N531" i="36"/>
  <c r="N524" i="36"/>
  <c r="N670" i="36"/>
  <c r="N782" i="36"/>
  <c r="N471" i="36"/>
  <c r="N456" i="36"/>
  <c r="N592" i="36"/>
  <c r="N688" i="36"/>
  <c r="N774" i="36"/>
  <c r="N535" i="36"/>
  <c r="N699" i="36"/>
  <c r="N439" i="36"/>
  <c r="N547" i="36"/>
  <c r="N608" i="36"/>
  <c r="N599" i="36"/>
  <c r="N133" i="36"/>
  <c r="N615" i="36"/>
  <c r="N505" i="36"/>
  <c r="N472" i="36"/>
  <c r="N665" i="36"/>
  <c r="N93" i="36"/>
  <c r="N18" i="36"/>
  <c r="N540" i="36"/>
  <c r="N487" i="36"/>
  <c r="O947" i="36"/>
  <c r="O982" i="36"/>
  <c r="O852" i="36"/>
  <c r="O720" i="36"/>
  <c r="O657" i="36"/>
  <c r="O563" i="36"/>
  <c r="O491" i="36"/>
  <c r="O313" i="36"/>
  <c r="O216" i="36"/>
  <c r="O193" i="36"/>
  <c r="O168" i="36"/>
  <c r="O97" i="36"/>
  <c r="O49" i="36"/>
  <c r="O1266" i="36"/>
  <c r="O1007" i="36"/>
  <c r="O971" i="36"/>
  <c r="O933" i="36"/>
  <c r="O898" i="36"/>
  <c r="O730" i="36"/>
  <c r="O479" i="36"/>
  <c r="O383" i="36"/>
  <c r="O360" i="36"/>
  <c r="O1009" i="36"/>
  <c r="O774" i="36"/>
  <c r="O1228" i="36"/>
  <c r="O911" i="36"/>
  <c r="O373" i="36"/>
  <c r="O994" i="36"/>
  <c r="O263" i="36"/>
  <c r="O227" i="36"/>
  <c r="O131" i="36"/>
  <c r="O47" i="36"/>
  <c r="O10" i="36"/>
  <c r="O871" i="36"/>
  <c r="O739" i="36"/>
  <c r="O405" i="36"/>
  <c r="O322" i="36"/>
  <c r="O1058" i="36"/>
  <c r="O1004" i="36"/>
  <c r="O980" i="36"/>
  <c r="O666" i="36"/>
  <c r="O618" i="36"/>
  <c r="O249" i="36"/>
  <c r="O225" i="36"/>
  <c r="O199" i="36"/>
  <c r="O81" i="36"/>
  <c r="O57" i="36"/>
  <c r="O33" i="36"/>
  <c r="O1013" i="36"/>
  <c r="O785" i="36"/>
  <c r="O367" i="36"/>
  <c r="O19" i="36"/>
  <c r="O231" i="36"/>
  <c r="O385" i="36"/>
  <c r="O941" i="36"/>
  <c r="O1001" i="36"/>
  <c r="O629" i="36"/>
  <c r="O559" i="36"/>
  <c r="O511" i="36"/>
  <c r="O234" i="36"/>
  <c r="O126" i="36"/>
  <c r="O90" i="36"/>
  <c r="O1248" i="36"/>
  <c r="O1258" i="36"/>
  <c r="O1261" i="36"/>
  <c r="O155" i="36"/>
  <c r="O1025" i="36"/>
  <c r="O773" i="36"/>
  <c r="O749" i="36"/>
  <c r="O725" i="36"/>
  <c r="O459" i="36"/>
  <c r="O449" i="36"/>
  <c r="O411" i="36"/>
  <c r="O365" i="36"/>
  <c r="O339" i="36"/>
  <c r="O1158" i="36"/>
  <c r="O937" i="36"/>
  <c r="O422" i="36"/>
  <c r="O718" i="36"/>
  <c r="O575" i="36"/>
  <c r="O527" i="36"/>
  <c r="O287" i="36"/>
  <c r="O179" i="36"/>
  <c r="O123" i="36"/>
  <c r="O677" i="36"/>
  <c r="O223" i="36"/>
  <c r="O186" i="36"/>
  <c r="O138" i="36"/>
  <c r="O31" i="36"/>
  <c r="O187" i="36"/>
  <c r="O842" i="36"/>
  <c r="O675" i="36"/>
  <c r="O578" i="36"/>
  <c r="O507" i="36"/>
  <c r="O305" i="36"/>
  <c r="O257" i="36"/>
  <c r="O209" i="36"/>
  <c r="O185" i="36"/>
  <c r="O113" i="36"/>
  <c r="O89" i="36"/>
  <c r="O62" i="36"/>
  <c r="O40" i="36"/>
  <c r="O1123" i="36"/>
  <c r="O1146" i="36"/>
  <c r="O961" i="36"/>
  <c r="O1229" i="36"/>
  <c r="O978" i="36"/>
  <c r="O306" i="36"/>
  <c r="O247" i="36"/>
  <c r="O115" i="36"/>
  <c r="O79" i="36"/>
  <c r="O77" i="36"/>
  <c r="O890" i="36"/>
  <c r="O794" i="36"/>
  <c r="O745" i="36"/>
  <c r="O721" i="36"/>
  <c r="O471" i="36"/>
  <c r="O447" i="36"/>
  <c r="O397" i="36"/>
  <c r="O375" i="36"/>
  <c r="O351" i="36"/>
  <c r="O328" i="36"/>
  <c r="O69" i="36"/>
  <c r="O237" i="36"/>
  <c r="O805" i="36"/>
  <c r="O977" i="36"/>
  <c r="O103" i="36"/>
  <c r="O143" i="36"/>
  <c r="O191" i="36"/>
  <c r="O20" i="36"/>
  <c r="O76" i="36"/>
  <c r="O184" i="36"/>
  <c r="O236" i="36"/>
  <c r="O358" i="36"/>
  <c r="O54" i="36"/>
  <c r="O254" i="36"/>
  <c r="O945" i="36"/>
  <c r="O740" i="36"/>
  <c r="O558" i="36"/>
  <c r="O1092" i="36"/>
  <c r="O1168" i="36"/>
  <c r="O1198" i="36"/>
  <c r="O1211" i="36"/>
  <c r="O850" i="36"/>
  <c r="O1000" i="36"/>
  <c r="O692" i="36"/>
  <c r="O318" i="36"/>
  <c r="O45" i="36"/>
  <c r="O205" i="36"/>
  <c r="O245" i="36"/>
  <c r="O357" i="36"/>
  <c r="O469" i="36"/>
  <c r="O665" i="36"/>
  <c r="O729" i="36"/>
  <c r="O913" i="36"/>
  <c r="O993" i="36"/>
  <c r="O23" i="36"/>
  <c r="O111" i="36"/>
  <c r="O36" i="36"/>
  <c r="O88" i="36"/>
  <c r="O140" i="36"/>
  <c r="O678" i="36"/>
  <c r="O78" i="36"/>
  <c r="O182" i="36"/>
  <c r="O376" i="36"/>
  <c r="O872" i="36"/>
  <c r="O777" i="36"/>
  <c r="O667" i="36"/>
  <c r="O659" i="36"/>
  <c r="O651" i="36"/>
  <c r="O642" i="36"/>
  <c r="O547" i="36"/>
  <c r="O498" i="36"/>
  <c r="O492" i="36"/>
  <c r="O451" i="36"/>
  <c r="O1148" i="36"/>
  <c r="O1182" i="36"/>
  <c r="O1202" i="36"/>
  <c r="O1218" i="36"/>
  <c r="O763" i="36"/>
  <c r="O573" i="36"/>
  <c r="O438" i="36"/>
  <c r="O1194" i="36"/>
  <c r="O13" i="36"/>
  <c r="O165" i="36"/>
  <c r="O1005" i="36"/>
  <c r="O119" i="36"/>
  <c r="O207" i="36"/>
  <c r="O363" i="36"/>
  <c r="O399" i="36"/>
  <c r="O983" i="36"/>
  <c r="O92" i="36"/>
  <c r="O212" i="36"/>
  <c r="O260" i="36"/>
  <c r="O634" i="36"/>
  <c r="O448" i="36"/>
  <c r="O7" i="36"/>
  <c r="O927" i="36"/>
  <c r="O903" i="36"/>
  <c r="O839" i="36"/>
  <c r="O340" i="36"/>
  <c r="O317" i="36"/>
  <c r="O300" i="36"/>
  <c r="O181" i="36"/>
  <c r="O156" i="36"/>
  <c r="O109" i="36"/>
  <c r="O1172" i="36"/>
  <c r="O700" i="36"/>
  <c r="O311" i="36"/>
  <c r="P529" i="36"/>
  <c r="O53" i="36"/>
  <c r="O421" i="36"/>
  <c r="O477" i="36"/>
  <c r="O167" i="36"/>
  <c r="O215" i="36"/>
  <c r="O787" i="36"/>
  <c r="O851" i="36"/>
  <c r="O991" i="36"/>
  <c r="O44" i="36"/>
  <c r="O110" i="36"/>
  <c r="O1020" i="36"/>
  <c r="O886" i="36"/>
  <c r="O713" i="36"/>
  <c r="O419" i="36"/>
  <c r="O402" i="36"/>
  <c r="O354" i="36"/>
  <c r="O1122" i="36"/>
  <c r="O1155" i="36"/>
  <c r="O1215" i="36"/>
  <c r="O349" i="36"/>
  <c r="O63" i="36"/>
  <c r="O596" i="36"/>
  <c r="P526" i="36"/>
  <c r="O21" i="36"/>
  <c r="O133" i="36"/>
  <c r="O177" i="36"/>
  <c r="O221" i="36"/>
  <c r="O261" i="36"/>
  <c r="O429" i="36"/>
  <c r="O565" i="36"/>
  <c r="O633" i="36"/>
  <c r="O127" i="36"/>
  <c r="O175" i="36"/>
  <c r="O371" i="36"/>
  <c r="O276" i="36"/>
  <c r="O698" i="36"/>
  <c r="O118" i="36"/>
  <c r="O963" i="36"/>
  <c r="O957" i="36"/>
  <c r="O490" i="36"/>
  <c r="O384" i="36"/>
  <c r="O368" i="36"/>
  <c r="O265" i="36"/>
  <c r="O256" i="36"/>
  <c r="O208" i="36"/>
  <c r="O200" i="36"/>
  <c r="O64" i="36"/>
  <c r="O9" i="36"/>
  <c r="O1094" i="36"/>
  <c r="O1134" i="36"/>
  <c r="O1055" i="36"/>
  <c r="O660" i="36"/>
  <c r="O366" i="36"/>
  <c r="O61" i="36"/>
  <c r="O697" i="36"/>
  <c r="O699" i="36"/>
  <c r="O308" i="36"/>
  <c r="O867" i="36"/>
  <c r="O719" i="36"/>
  <c r="O702" i="36"/>
  <c r="O668" i="36"/>
  <c r="O662" i="36"/>
  <c r="O653" i="36"/>
  <c r="O560" i="36"/>
  <c r="O544" i="36"/>
  <c r="O502" i="36"/>
  <c r="O493" i="36"/>
  <c r="O488" i="36"/>
  <c r="O480" i="36"/>
  <c r="O456" i="36"/>
  <c r="O430" i="36"/>
  <c r="O392" i="36"/>
  <c r="O359" i="36"/>
  <c r="O1154" i="36"/>
  <c r="O1212" i="36"/>
  <c r="O853" i="36"/>
  <c r="O935" i="36"/>
  <c r="O793" i="36"/>
  <c r="O690" i="36"/>
  <c r="O532" i="36"/>
  <c r="O485" i="36"/>
  <c r="O981" i="36"/>
  <c r="O1017" i="36"/>
  <c r="O595" i="36"/>
  <c r="O687" i="36"/>
  <c r="O999" i="36"/>
  <c r="O970" i="36"/>
  <c r="O916" i="36"/>
  <c r="O899" i="36"/>
  <c r="O792" i="36"/>
  <c r="O571" i="36"/>
  <c r="O452" i="36"/>
  <c r="O436" i="36"/>
  <c r="O388" i="36"/>
  <c r="O1067" i="36"/>
  <c r="O1066" i="36"/>
  <c r="O531" i="36"/>
  <c r="O948" i="36"/>
  <c r="O938" i="36"/>
  <c r="O932" i="36"/>
  <c r="O892" i="36"/>
  <c r="O688" i="36"/>
  <c r="O689" i="36"/>
  <c r="O641" i="36"/>
  <c r="O622" i="36"/>
  <c r="O1065" i="36"/>
  <c r="O435" i="36"/>
  <c r="O1056" i="36"/>
  <c r="O1029" i="36"/>
  <c r="O1023" i="36"/>
  <c r="O962" i="36"/>
  <c r="O860" i="36"/>
  <c r="O466" i="36"/>
  <c r="O533" i="36"/>
  <c r="O597" i="36"/>
  <c r="O443" i="36"/>
  <c r="O275" i="36"/>
  <c r="O274" i="36"/>
  <c r="O250" i="36"/>
  <c r="O248" i="36"/>
  <c r="O217" i="36"/>
  <c r="O169" i="36"/>
  <c r="O144" i="36"/>
  <c r="O145" i="36"/>
  <c r="O96" i="36"/>
  <c r="O98" i="36"/>
  <c r="O58" i="36"/>
  <c r="O56" i="36"/>
  <c r="O41" i="36"/>
  <c r="O42" i="36"/>
  <c r="O43" i="36"/>
  <c r="O1064" i="36"/>
  <c r="O701" i="36"/>
  <c r="O643" i="36"/>
  <c r="O891" i="36"/>
  <c r="O1018" i="36"/>
  <c r="O897" i="36"/>
  <c r="O873" i="36"/>
  <c r="O866" i="36"/>
  <c r="O741" i="36"/>
  <c r="O440" i="36"/>
  <c r="O353" i="36"/>
  <c r="O437" i="36"/>
  <c r="O1044" i="36"/>
  <c r="O1026" i="36"/>
  <c r="O995" i="36"/>
  <c r="O997" i="36"/>
  <c r="O920" i="36"/>
  <c r="O902" i="36"/>
  <c r="O849" i="36"/>
  <c r="O803" i="36"/>
  <c r="O724" i="36"/>
  <c r="O550" i="36"/>
  <c r="O549" i="36"/>
  <c r="O494" i="36"/>
  <c r="O487" i="36"/>
  <c r="O406" i="36"/>
  <c r="O391" i="36"/>
  <c r="O389" i="36"/>
  <c r="O1193" i="36"/>
  <c r="O1206" i="36"/>
  <c r="O1051" i="36"/>
  <c r="O1033" i="36"/>
  <c r="O1028" i="36"/>
  <c r="O1012" i="36"/>
  <c r="O848" i="36"/>
  <c r="O840" i="36"/>
  <c r="O608" i="36"/>
  <c r="O594" i="36"/>
  <c r="O555" i="36"/>
  <c r="O398" i="36"/>
  <c r="O362" i="36"/>
  <c r="O1121" i="36"/>
  <c r="O1144" i="36"/>
  <c r="O1153" i="36"/>
  <c r="O1180" i="36"/>
  <c r="O1249" i="36"/>
  <c r="O1265" i="36"/>
  <c r="O1273" i="36"/>
  <c r="O1010" i="36"/>
  <c r="O958" i="36"/>
  <c r="O919" i="36"/>
  <c r="O830" i="36"/>
  <c r="O808" i="36"/>
  <c r="O708" i="36"/>
  <c r="O685" i="36"/>
  <c r="O584" i="36"/>
  <c r="O576" i="36"/>
  <c r="O506" i="36"/>
  <c r="O468" i="36"/>
  <c r="O445" i="36"/>
  <c r="O344" i="36"/>
  <c r="O320" i="36"/>
  <c r="O314" i="36"/>
  <c r="O282" i="36"/>
  <c r="O1142" i="36"/>
  <c r="O1173" i="36"/>
  <c r="O1209" i="36"/>
  <c r="O1234" i="36"/>
  <c r="O988" i="36"/>
  <c r="O798" i="36"/>
  <c r="O768" i="36"/>
  <c r="O705" i="36"/>
  <c r="O567" i="36"/>
  <c r="O534" i="36"/>
  <c r="O428" i="36"/>
  <c r="O382" i="36"/>
  <c r="O364" i="36"/>
  <c r="O350" i="36"/>
  <c r="O342" i="36"/>
  <c r="O297" i="36"/>
  <c r="O289" i="36"/>
  <c r="O1085" i="36"/>
  <c r="O1183" i="36"/>
  <c r="O1192" i="36"/>
  <c r="O1203" i="36"/>
  <c r="O1210" i="36"/>
  <c r="O1255" i="36"/>
  <c r="O652" i="36"/>
  <c r="O644" i="36"/>
  <c r="O627" i="36"/>
  <c r="O589" i="36"/>
  <c r="O582" i="36"/>
  <c r="O542" i="36"/>
  <c r="O474" i="36"/>
  <c r="O396" i="36"/>
  <c r="O381" i="36"/>
  <c r="O296" i="36"/>
  <c r="O1095" i="36"/>
  <c r="O1107" i="36"/>
  <c r="O1175" i="36"/>
  <c r="O1227" i="36"/>
  <c r="O1254" i="36"/>
  <c r="O1275" i="36"/>
  <c r="O269" i="36"/>
  <c r="O1116" i="36"/>
  <c r="O1189" i="36"/>
  <c r="O1267" i="36"/>
  <c r="O910" i="36"/>
  <c r="O877" i="36"/>
  <c r="O804" i="36"/>
  <c r="O795" i="36"/>
  <c r="O572" i="36"/>
  <c r="O562" i="36"/>
  <c r="O556" i="36"/>
  <c r="O510" i="36"/>
  <c r="O409" i="36"/>
  <c r="O356" i="36"/>
  <c r="O333" i="36"/>
  <c r="O316" i="36"/>
  <c r="O285" i="36"/>
  <c r="O270" i="36"/>
  <c r="O1124" i="36"/>
  <c r="O1195" i="36"/>
  <c r="O1260" i="36"/>
  <c r="O1274" i="36"/>
  <c r="O418" i="36"/>
  <c r="O417" i="36"/>
  <c r="O734" i="36"/>
  <c r="O733" i="36"/>
  <c r="O976" i="36"/>
  <c r="O973" i="36"/>
  <c r="O975" i="36"/>
  <c r="O966" i="36"/>
  <c r="O929" i="36"/>
  <c r="O931" i="36"/>
  <c r="O818" i="36"/>
  <c r="O817" i="36"/>
  <c r="O682" i="36"/>
  <c r="O681" i="36"/>
  <c r="O426" i="36"/>
  <c r="O425" i="36"/>
  <c r="O423" i="36"/>
  <c r="O290" i="36"/>
  <c r="O292" i="36"/>
  <c r="O293" i="36"/>
  <c r="O299" i="36"/>
  <c r="O415" i="36"/>
  <c r="O874" i="36"/>
  <c r="O875" i="36"/>
  <c r="O876" i="36"/>
  <c r="O679" i="36"/>
  <c r="O1222" i="36"/>
  <c r="O1220" i="36"/>
  <c r="O410" i="36"/>
  <c r="O408" i="36"/>
  <c r="O546" i="36"/>
  <c r="O548" i="36"/>
  <c r="O545" i="36"/>
  <c r="O915" i="36"/>
  <c r="O967" i="36"/>
  <c r="O882" i="36"/>
  <c r="O881" i="36"/>
  <c r="O515" i="36"/>
  <c r="O458" i="36"/>
  <c r="O457" i="36"/>
  <c r="O414" i="36"/>
  <c r="O413" i="36"/>
  <c r="O272" i="36"/>
  <c r="O273" i="36"/>
  <c r="O1133" i="36"/>
  <c r="O1135" i="36"/>
  <c r="O517" i="36"/>
  <c r="O815" i="36"/>
  <c r="O750" i="36"/>
  <c r="O520" i="36"/>
  <c r="O522" i="36"/>
  <c r="O521" i="36"/>
  <c r="O519" i="36"/>
  <c r="O279" i="36"/>
  <c r="O280" i="36"/>
  <c r="O278" i="36"/>
  <c r="O1030" i="36"/>
  <c r="O1031" i="36"/>
  <c r="O1032" i="36"/>
  <c r="O1024" i="36"/>
  <c r="O1021" i="36"/>
  <c r="O1016" i="36"/>
  <c r="O1015" i="36"/>
  <c r="O987" i="36"/>
  <c r="O986" i="36"/>
  <c r="O926" i="36"/>
  <c r="O580" i="36"/>
  <c r="O579" i="36"/>
  <c r="O674" i="36"/>
  <c r="O671" i="36"/>
  <c r="O673" i="36"/>
  <c r="O924" i="36"/>
  <c r="O922" i="36"/>
  <c r="O772" i="36"/>
  <c r="O770" i="36"/>
  <c r="O771" i="36"/>
  <c r="O769" i="36"/>
  <c r="O538" i="36"/>
  <c r="O539" i="36"/>
  <c r="O541" i="36"/>
  <c r="O301" i="36"/>
  <c r="O298" i="36"/>
  <c r="O581" i="36"/>
  <c r="O921" i="36"/>
  <c r="O879" i="36"/>
  <c r="O1039" i="36"/>
  <c r="O1037" i="36"/>
  <c r="O863" i="36"/>
  <c r="O865" i="36"/>
  <c r="O819" i="36"/>
  <c r="O820" i="36"/>
  <c r="O1187" i="36"/>
  <c r="O1184" i="36"/>
  <c r="O968" i="36"/>
  <c r="O908" i="36"/>
  <c r="O827" i="36"/>
  <c r="O760" i="36"/>
  <c r="O759" i="36"/>
  <c r="O744" i="36"/>
  <c r="O742" i="36"/>
  <c r="O598" i="36"/>
  <c r="O599" i="36"/>
  <c r="O523" i="36"/>
  <c r="O524" i="36"/>
  <c r="O516" i="36"/>
  <c r="O288" i="36"/>
  <c r="O1120" i="36"/>
  <c r="O1118" i="36"/>
  <c r="O1117" i="36"/>
  <c r="O1165" i="36"/>
  <c r="O1233" i="36"/>
  <c r="O1232" i="36"/>
  <c r="O509" i="36"/>
  <c r="O797" i="36"/>
  <c r="O1053" i="36"/>
  <c r="O67" i="36"/>
  <c r="O99" i="36"/>
  <c r="O259" i="36"/>
  <c r="O483" i="36"/>
  <c r="O611" i="36"/>
  <c r="O707" i="36"/>
  <c r="O8" i="36"/>
  <c r="O264" i="36"/>
  <c r="O486" i="36"/>
  <c r="O706" i="36"/>
  <c r="O838" i="36"/>
  <c r="O258" i="36"/>
  <c r="O432" i="36"/>
  <c r="O1054" i="36"/>
  <c r="O1002" i="36"/>
  <c r="O1003" i="36"/>
  <c r="O884" i="36"/>
  <c r="O834" i="36"/>
  <c r="O796" i="36"/>
  <c r="O782" i="36"/>
  <c r="O728" i="36"/>
  <c r="O714" i="36"/>
  <c r="O628" i="36"/>
  <c r="O568" i="36"/>
  <c r="O508" i="36"/>
  <c r="O500" i="36"/>
  <c r="O478" i="36"/>
  <c r="O332" i="36"/>
  <c r="O310" i="36"/>
  <c r="O302" i="36"/>
  <c r="O1106" i="36"/>
  <c r="O1105" i="36"/>
  <c r="O1145" i="36"/>
  <c r="O1147" i="36"/>
  <c r="O1152" i="36"/>
  <c r="O1157" i="36"/>
  <c r="O1178" i="36"/>
  <c r="O1181" i="36"/>
  <c r="O1230" i="36"/>
  <c r="O1240" i="36"/>
  <c r="O1239" i="36"/>
  <c r="O737" i="36"/>
  <c r="O295" i="36"/>
  <c r="O330" i="36"/>
  <c r="O722" i="36"/>
  <c r="O998" i="36"/>
  <c r="O936" i="36"/>
  <c r="O934" i="36"/>
  <c r="O914" i="36"/>
  <c r="O704" i="36"/>
  <c r="O683" i="36"/>
  <c r="O620" i="36"/>
  <c r="O619" i="36"/>
  <c r="O284" i="36"/>
  <c r="O286" i="36"/>
  <c r="O1074" i="36"/>
  <c r="O1087" i="36"/>
  <c r="O1115" i="36"/>
  <c r="O1114" i="36"/>
  <c r="O1119" i="36"/>
  <c r="O1167" i="36"/>
  <c r="O1166" i="36"/>
  <c r="O1179" i="36"/>
  <c r="O1132" i="36"/>
  <c r="O1162" i="36"/>
  <c r="O1161" i="36"/>
  <c r="O1163" i="36"/>
  <c r="O137" i="36"/>
  <c r="O201" i="36"/>
  <c r="O233" i="36"/>
  <c r="O393" i="36"/>
  <c r="O489" i="36"/>
  <c r="O553" i="36"/>
  <c r="O617" i="36"/>
  <c r="O649" i="36"/>
  <c r="O841" i="36"/>
  <c r="O271" i="36"/>
  <c r="O303" i="36"/>
  <c r="O431" i="36"/>
  <c r="O495" i="36"/>
  <c r="O723" i="36"/>
  <c r="O1027" i="36"/>
  <c r="O946" i="36"/>
  <c r="O146" i="36"/>
  <c r="O496" i="36"/>
  <c r="O1052" i="36"/>
  <c r="O1038" i="36"/>
  <c r="O1008" i="36"/>
  <c r="O956" i="36"/>
  <c r="O939" i="36"/>
  <c r="O756" i="36"/>
  <c r="O748" i="36"/>
  <c r="O747" i="36"/>
  <c r="O732" i="36"/>
  <c r="O696" i="36"/>
  <c r="O694" i="36"/>
  <c r="O695" i="36"/>
  <c r="O586" i="36"/>
  <c r="O587" i="36"/>
  <c r="O536" i="36"/>
  <c r="O535" i="36"/>
  <c r="O526" i="36"/>
  <c r="O528" i="36"/>
  <c r="O444" i="36"/>
  <c r="O1100" i="36"/>
  <c r="O1140" i="36"/>
  <c r="O1141" i="36"/>
  <c r="O1174" i="36"/>
  <c r="O1241" i="36"/>
  <c r="O1243" i="36"/>
  <c r="O1185" i="36"/>
  <c r="O1235" i="36"/>
  <c r="O1236" i="36"/>
  <c r="O1252" i="36"/>
  <c r="O1250" i="36"/>
  <c r="O1264" i="36"/>
  <c r="P527" i="36"/>
  <c r="O525" i="36"/>
  <c r="O557" i="36"/>
  <c r="O717" i="36"/>
  <c r="O781" i="36"/>
  <c r="O909" i="36"/>
  <c r="O147" i="36"/>
  <c r="O211" i="36"/>
  <c r="O403" i="36"/>
  <c r="O499" i="36"/>
  <c r="O735" i="36"/>
  <c r="O775" i="36"/>
  <c r="O650" i="36"/>
  <c r="O162" i="36"/>
  <c r="O504" i="36"/>
  <c r="O984" i="36"/>
  <c r="O955" i="36"/>
  <c r="O887" i="36"/>
  <c r="O888" i="36"/>
  <c r="O800" i="36"/>
  <c r="O784" i="36"/>
  <c r="O786" i="36"/>
  <c r="O672" i="36"/>
  <c r="O670" i="36"/>
  <c r="O664" i="36"/>
  <c r="O663" i="36"/>
  <c r="O656" i="36"/>
  <c r="O654" i="36"/>
  <c r="O648" i="36"/>
  <c r="O646" i="36"/>
  <c r="O630" i="36"/>
  <c r="O631" i="36"/>
  <c r="O610" i="36"/>
  <c r="O564" i="36"/>
  <c r="O404" i="36"/>
  <c r="O1137" i="36"/>
  <c r="O1139" i="36"/>
  <c r="O1138" i="36"/>
  <c r="O1160" i="36"/>
  <c r="O1159" i="36"/>
  <c r="O1199" i="36"/>
  <c r="O1201" i="36"/>
  <c r="O1223" i="36"/>
  <c r="O1224" i="36"/>
  <c r="O1225" i="36"/>
  <c r="O1242" i="36"/>
  <c r="O433" i="36"/>
  <c r="O593" i="36"/>
  <c r="O1041" i="36"/>
  <c r="O439" i="36"/>
  <c r="O758" i="36"/>
  <c r="O554" i="36"/>
  <c r="O1046" i="36"/>
  <c r="O1034" i="36"/>
  <c r="O1036" i="36"/>
  <c r="O1035" i="36"/>
  <c r="O1014" i="36"/>
  <c r="O880" i="36"/>
  <c r="O858" i="36"/>
  <c r="O859" i="36"/>
  <c r="O731" i="36"/>
  <c r="O224" i="36"/>
  <c r="O226" i="36"/>
  <c r="O192" i="36"/>
  <c r="O194" i="36"/>
  <c r="O178" i="36"/>
  <c r="O176" i="36"/>
  <c r="O128" i="36"/>
  <c r="O130" i="36"/>
  <c r="O114" i="36"/>
  <c r="O112" i="36"/>
  <c r="O80" i="36"/>
  <c r="O50" i="36"/>
  <c r="O48" i="36"/>
  <c r="O34" i="36"/>
  <c r="O32" i="36"/>
  <c r="O18" i="36"/>
  <c r="O1072" i="36"/>
  <c r="O1073" i="36"/>
  <c r="O1075" i="36"/>
  <c r="P1100" i="36"/>
  <c r="P1102" i="36"/>
  <c r="P1099" i="36"/>
  <c r="P1101" i="36"/>
  <c r="O1125" i="36"/>
  <c r="O1130" i="36"/>
  <c r="O1262" i="36"/>
  <c r="O1263" i="36"/>
  <c r="O1006" i="36"/>
  <c r="O992" i="36"/>
  <c r="O944" i="36"/>
  <c r="O868" i="36"/>
  <c r="O726" i="36"/>
  <c r="O712" i="36"/>
  <c r="O588" i="36"/>
  <c r="O574" i="36"/>
  <c r="O442" i="36"/>
  <c r="O338" i="36"/>
  <c r="O1071" i="36"/>
  <c r="O1108" i="36"/>
  <c r="O1149" i="36"/>
  <c r="O1186" i="36"/>
  <c r="O1216" i="36"/>
  <c r="O1214" i="36"/>
  <c r="O1213" i="36"/>
  <c r="O1226" i="36"/>
  <c r="O1231" i="36"/>
  <c r="O1238" i="36"/>
  <c r="O1256" i="36"/>
  <c r="O1040" i="36"/>
  <c r="O990" i="36"/>
  <c r="O964" i="36"/>
  <c r="O762" i="36"/>
  <c r="O746" i="36"/>
  <c r="O738" i="36"/>
  <c r="O684" i="36"/>
  <c r="O676" i="36"/>
  <c r="O552" i="36"/>
  <c r="O420" i="36"/>
  <c r="O412" i="36"/>
  <c r="O352" i="36"/>
  <c r="O294" i="36"/>
  <c r="O262" i="36"/>
  <c r="O230" i="36"/>
  <c r="O198" i="36"/>
  <c r="O166" i="36"/>
  <c r="O158" i="36"/>
  <c r="O134" i="36"/>
  <c r="O102" i="36"/>
  <c r="O94" i="36"/>
  <c r="O70" i="36"/>
  <c r="O38" i="36"/>
  <c r="O30" i="36"/>
  <c r="O1156" i="36"/>
  <c r="O1177" i="36"/>
  <c r="O1190" i="36"/>
  <c r="O1197" i="36"/>
  <c r="O1200" i="36"/>
  <c r="O1205" i="36"/>
  <c r="O1204" i="36"/>
  <c r="O1251" i="36"/>
  <c r="O1253" i="36"/>
  <c r="O1022" i="36"/>
  <c r="O996" i="36"/>
  <c r="O878" i="36"/>
  <c r="O864" i="36"/>
  <c r="O816" i="36"/>
  <c r="O716" i="36"/>
  <c r="O680" i="36"/>
  <c r="O606" i="36"/>
  <c r="O570" i="36"/>
  <c r="O514" i="36"/>
  <c r="O512" i="36"/>
  <c r="O484" i="36"/>
  <c r="O476" i="36"/>
  <c r="O416" i="36"/>
  <c r="O380" i="36"/>
  <c r="O372" i="36"/>
  <c r="O1063" i="36"/>
  <c r="O1068" i="36"/>
  <c r="O1078" i="36"/>
  <c r="O1102" i="36"/>
  <c r="O1164" i="36"/>
  <c r="O1219" i="36"/>
  <c r="O1217" i="36"/>
  <c r="O1246" i="36"/>
  <c r="O1272" i="36"/>
  <c r="O974" i="36"/>
  <c r="O960" i="36"/>
  <c r="O912" i="36"/>
  <c r="O862" i="36"/>
  <c r="O836" i="36"/>
  <c r="O780" i="36"/>
  <c r="O424" i="36"/>
  <c r="O394" i="36"/>
  <c r="O378" i="36"/>
  <c r="O1104" i="36"/>
  <c r="O1103" i="36"/>
  <c r="O1131" i="36"/>
  <c r="O1136" i="36"/>
  <c r="O1170" i="36"/>
  <c r="O1208" i="36"/>
  <c r="O1207" i="36"/>
  <c r="O1259" i="36"/>
  <c r="O1276" i="36"/>
  <c r="O1169" i="36"/>
  <c r="O585" i="36" l="1"/>
  <c r="O537" i="36"/>
  <c r="O482" i="36"/>
  <c r="O446" i="36"/>
  <c r="O374" i="36"/>
  <c r="O329" i="36"/>
  <c r="O157" i="36"/>
  <c r="O135" i="36"/>
  <c r="O100" i="36"/>
  <c r="O1304" i="36"/>
  <c r="O1326" i="36"/>
  <c r="O1342" i="36"/>
  <c r="O1356" i="36"/>
  <c r="O189" i="36"/>
  <c r="O761" i="36"/>
  <c r="O621" i="36"/>
  <c r="O607" i="36"/>
  <c r="O467" i="36"/>
  <c r="O434" i="36"/>
  <c r="O291" i="36"/>
  <c r="O246" i="36"/>
  <c r="O213" i="36"/>
  <c r="O108" i="36"/>
  <c r="O87" i="36"/>
  <c r="O75" i="36"/>
  <c r="O1062" i="36"/>
  <c r="O1244" i="36"/>
  <c r="O1305" i="36"/>
  <c r="O1057" i="36"/>
  <c r="O807" i="36"/>
  <c r="O561" i="36"/>
  <c r="O341" i="36"/>
  <c r="O86" i="36"/>
  <c r="O74" i="36"/>
  <c r="O17" i="36"/>
  <c r="O1336" i="36"/>
  <c r="O1387" i="36"/>
  <c r="O985" i="36"/>
  <c r="O455" i="36"/>
  <c r="O361" i="36"/>
  <c r="O255" i="36"/>
  <c r="O154" i="36"/>
  <c r="O82" i="36"/>
  <c r="O25" i="36"/>
  <c r="O15" i="36"/>
  <c r="O1070" i="36"/>
  <c r="O1279" i="36"/>
  <c r="O1301" i="36"/>
  <c r="O1311" i="36"/>
  <c r="O1335" i="36"/>
  <c r="O972" i="36"/>
  <c r="O837" i="36"/>
  <c r="O583" i="36"/>
  <c r="O501" i="36"/>
  <c r="O327" i="36"/>
  <c r="O315" i="36"/>
  <c r="O244" i="36"/>
  <c r="O228" i="36"/>
  <c r="O222" i="36"/>
  <c r="O210" i="36"/>
  <c r="O164" i="36"/>
  <c r="O152" i="36"/>
  <c r="O107" i="36"/>
  <c r="O95" i="36"/>
  <c r="O59" i="36"/>
  <c r="O1221" i="36"/>
  <c r="O1293" i="36"/>
  <c r="O1321" i="36"/>
  <c r="O1360" i="36"/>
  <c r="O757" i="36"/>
  <c r="O743" i="36"/>
  <c r="O640" i="36"/>
  <c r="O465" i="36"/>
  <c r="O326" i="36"/>
  <c r="O267" i="36"/>
  <c r="O174" i="36"/>
  <c r="O161" i="36"/>
  <c r="O141" i="36"/>
  <c r="O129" i="36"/>
  <c r="O37" i="36"/>
  <c r="O1191" i="36"/>
  <c r="O1245" i="36"/>
  <c r="O1302" i="36"/>
  <c r="O1303" i="36"/>
  <c r="O1306" i="36"/>
  <c r="O1312" i="36"/>
  <c r="O1364" i="36"/>
  <c r="O1366" i="36"/>
  <c r="O1383" i="36"/>
  <c r="O1385" i="36"/>
  <c r="O1389" i="36"/>
  <c r="O861" i="36"/>
  <c r="O661" i="36"/>
  <c r="O605" i="36"/>
  <c r="O592" i="36"/>
  <c r="O569" i="36"/>
  <c r="O464" i="36"/>
  <c r="O453" i="36"/>
  <c r="O348" i="36"/>
  <c r="O335" i="36"/>
  <c r="O277" i="36"/>
  <c r="O252" i="36"/>
  <c r="O242" i="36"/>
  <c r="O1196" i="36"/>
  <c r="O1237" i="36"/>
  <c r="O1247" i="36"/>
  <c r="O1367" i="36"/>
  <c r="O139" i="36"/>
  <c r="O116" i="36"/>
  <c r="O68" i="36"/>
  <c r="O1101" i="36"/>
  <c r="O1291" i="36"/>
  <c r="O1315" i="36"/>
  <c r="O1348" i="36"/>
  <c r="O893" i="36"/>
  <c r="O825" i="36"/>
  <c r="O813" i="36"/>
  <c r="O636" i="36"/>
  <c r="O626" i="36"/>
  <c r="O614" i="36"/>
  <c r="O472" i="36"/>
  <c r="O427" i="36"/>
  <c r="O400" i="36"/>
  <c r="O390" i="36"/>
  <c r="O369" i="36"/>
  <c r="O238" i="36"/>
  <c r="O206" i="36"/>
  <c r="O1284" i="36"/>
  <c r="O1288" i="36"/>
  <c r="O1299" i="36"/>
  <c r="O1373" i="36"/>
  <c r="O1049" i="36"/>
  <c r="O942" i="36"/>
  <c r="O928" i="36"/>
  <c r="O918" i="36"/>
  <c r="O904" i="36"/>
  <c r="O847" i="36"/>
  <c r="O832" i="36"/>
  <c r="O823" i="36"/>
  <c r="O809" i="36"/>
  <c r="O703" i="36"/>
  <c r="O566" i="36"/>
  <c r="O379" i="36"/>
  <c r="O148" i="36"/>
  <c r="O125" i="36"/>
  <c r="O55" i="36"/>
  <c r="O11" i="36"/>
  <c r="O1188" i="36"/>
  <c r="O1278" i="36"/>
  <c r="O1285" i="36"/>
  <c r="O1289" i="36"/>
  <c r="O1380" i="36"/>
  <c r="O952" i="36"/>
  <c r="O857" i="36"/>
  <c r="O693" i="36"/>
  <c r="O658" i="36"/>
  <c r="O577" i="36"/>
  <c r="O530" i="36"/>
  <c r="O518" i="36"/>
  <c r="O321" i="36"/>
  <c r="O214" i="36"/>
  <c r="O204" i="36"/>
  <c r="O136" i="36"/>
  <c r="O122" i="36"/>
  <c r="O66" i="36"/>
  <c r="O1295" i="36"/>
  <c r="O1343" i="36"/>
  <c r="O1358" i="36"/>
  <c r="O150" i="36"/>
  <c r="O473" i="36"/>
  <c r="O345" i="36"/>
  <c r="O347" i="36"/>
  <c r="O106" i="36"/>
  <c r="O26" i="36"/>
  <c r="O1329" i="36"/>
  <c r="O1331" i="36"/>
  <c r="O243" i="36"/>
  <c r="O219" i="36"/>
  <c r="O1320" i="36"/>
  <c r="O1333" i="36"/>
  <c r="O1099" i="36"/>
  <c r="O754" i="36"/>
  <c r="O160" i="36"/>
  <c r="O1113" i="36"/>
  <c r="O896" i="36"/>
  <c r="O241" i="36"/>
  <c r="O84" i="36"/>
  <c r="O1296" i="36"/>
  <c r="O1297" i="36"/>
  <c r="O1319" i="36"/>
  <c r="O1332" i="36"/>
  <c r="O16" i="36"/>
  <c r="O905" i="36"/>
  <c r="O753" i="36"/>
  <c r="O460" i="36"/>
  <c r="O104" i="36"/>
  <c r="O602" i="36"/>
  <c r="O791" i="36"/>
  <c r="O253" i="36"/>
  <c r="O789" i="36"/>
  <c r="O1127" i="36"/>
  <c r="O1126" i="36"/>
  <c r="O346" i="36"/>
  <c r="O1048" i="36"/>
  <c r="O812" i="36"/>
  <c r="O590" i="36"/>
  <c r="O810" i="36"/>
  <c r="O220" i="36"/>
  <c r="O173" i="36"/>
  <c r="O83" i="36"/>
  <c r="O822" i="36"/>
  <c r="O854" i="36"/>
  <c r="O843" i="36"/>
  <c r="O647" i="36"/>
  <c r="O183" i="36"/>
  <c r="O172" i="36"/>
  <c r="O105" i="36"/>
  <c r="O1176" i="36"/>
  <c r="O1281" i="36"/>
  <c r="O1294" i="36"/>
  <c r="O1381" i="36"/>
  <c r="O323" i="36"/>
  <c r="O811" i="36"/>
  <c r="O917" i="36"/>
  <c r="O833" i="36"/>
  <c r="O612" i="36"/>
  <c r="O336" i="36"/>
  <c r="O624" i="36"/>
  <c r="O943" i="36"/>
  <c r="O334" i="36"/>
  <c r="O1045" i="36"/>
  <c r="O1042" i="36"/>
  <c r="O251" i="36"/>
  <c r="O14" i="36"/>
  <c r="O1298" i="36"/>
  <c r="O1347" i="36"/>
  <c r="O1345" i="36"/>
  <c r="O1346" i="36"/>
  <c r="O767" i="36"/>
  <c r="O765" i="36"/>
  <c r="O1353" i="36"/>
  <c r="O1352" i="36"/>
  <c r="O462" i="36"/>
  <c r="O73" i="36"/>
  <c r="O752" i="36"/>
  <c r="O788" i="36"/>
  <c r="O1047" i="36"/>
  <c r="O72" i="36"/>
  <c r="O85" i="36"/>
  <c r="O463" i="36"/>
  <c r="O151" i="36"/>
  <c r="O766" i="36"/>
  <c r="O1128" i="36"/>
  <c r="O1081" i="36"/>
  <c r="O1112" i="36"/>
  <c r="O907" i="36"/>
  <c r="O856" i="36"/>
  <c r="O171" i="36"/>
  <c r="O615" i="36"/>
  <c r="O1059" i="36"/>
  <c r="O604" i="36"/>
  <c r="O1090" i="36"/>
  <c r="O153" i="36"/>
  <c r="O625" i="36"/>
  <c r="O71" i="36"/>
  <c r="O27" i="36"/>
  <c r="O950" i="36"/>
  <c r="O900" i="36"/>
  <c r="O889" i="36"/>
  <c r="O505" i="36"/>
  <c r="O46" i="36"/>
  <c r="O35" i="36"/>
  <c r="O1316" i="36"/>
  <c r="O1334" i="36"/>
  <c r="O1340" i="36"/>
  <c r="O1354" i="36"/>
  <c r="O940" i="36"/>
  <c r="O779" i="36"/>
  <c r="O1096" i="36"/>
  <c r="O930" i="36"/>
  <c r="O591" i="36"/>
  <c r="O635" i="36"/>
  <c r="O824" i="36"/>
  <c r="O1088" i="36"/>
  <c r="O1043" i="36"/>
  <c r="O949" i="36"/>
  <c r="O925" i="36"/>
  <c r="O923" i="36"/>
  <c r="O901" i="36"/>
  <c r="O203" i="36"/>
  <c r="O132" i="36"/>
  <c r="O52" i="36"/>
  <c r="O1286" i="36"/>
  <c r="O1287" i="36"/>
  <c r="O1359" i="36"/>
  <c r="O1362" i="36"/>
  <c r="O163" i="36"/>
  <c r="O1269" i="36"/>
  <c r="O24" i="36"/>
  <c r="O906" i="36"/>
  <c r="O844" i="36"/>
  <c r="O855" i="36"/>
  <c r="O1091" i="36"/>
  <c r="O1050" i="36"/>
  <c r="O835" i="36"/>
  <c r="O829" i="36"/>
  <c r="O828" i="36"/>
  <c r="O121" i="36"/>
  <c r="O124" i="36"/>
  <c r="O1283" i="36"/>
  <c r="O1318" i="36"/>
  <c r="O1328" i="36"/>
  <c r="O954" i="36"/>
  <c r="O1069" i="36"/>
  <c r="O776" i="36"/>
  <c r="O1098" i="36"/>
  <c r="O1084" i="36"/>
  <c r="O1270" i="36"/>
  <c r="O894" i="36"/>
  <c r="O240" i="36"/>
  <c r="O845" i="36"/>
  <c r="O1061" i="36"/>
  <c r="O1076" i="36"/>
  <c r="O218" i="36"/>
  <c r="O601" i="36"/>
  <c r="O1110" i="36"/>
  <c r="O239" i="36"/>
  <c r="O895" i="36"/>
  <c r="O821" i="36"/>
  <c r="O1060" i="36"/>
  <c r="O959" i="36"/>
  <c r="O407" i="36"/>
  <c r="O387" i="36"/>
  <c r="O304" i="36"/>
  <c r="O281" i="36"/>
  <c r="O65" i="36"/>
  <c r="O1151" i="36"/>
  <c r="O1150" i="36"/>
  <c r="O1330" i="36"/>
  <c r="O846" i="36"/>
  <c r="O951" i="36"/>
  <c r="O953" i="36"/>
  <c r="O969" i="36"/>
  <c r="O710" i="36"/>
  <c r="O711" i="36"/>
  <c r="O1282" i="36"/>
  <c r="O1361" i="36"/>
  <c r="O325" i="36"/>
  <c r="O637" i="36"/>
  <c r="O337" i="36"/>
  <c r="O1080" i="36"/>
  <c r="O324" i="36"/>
  <c r="O764" i="36"/>
  <c r="O885" i="36"/>
  <c r="O883" i="36"/>
  <c r="O802" i="36"/>
  <c r="O801" i="36"/>
  <c r="O1268" i="36"/>
  <c r="O1350" i="36"/>
  <c r="O60" i="36"/>
  <c r="O1292" i="36"/>
  <c r="O1351" i="36"/>
  <c r="O312" i="36"/>
  <c r="O639" i="36"/>
  <c r="O1379" i="36"/>
  <c r="O806" i="36"/>
  <c r="O196" i="36"/>
  <c r="O29" i="36"/>
  <c r="O1339" i="36"/>
  <c r="O1369" i="36"/>
  <c r="O1391" i="36"/>
  <c r="O1374" i="36"/>
  <c r="O1324" i="36"/>
  <c r="O1376" i="36"/>
  <c r="O1370" i="36"/>
  <c r="B13" i="37"/>
  <c r="B17" i="37"/>
  <c r="B30" i="37"/>
  <c r="B28" i="37"/>
  <c r="B11" i="37"/>
  <c r="D8" i="37"/>
  <c r="D19" i="37" s="1"/>
  <c r="B5" i="37"/>
  <c r="J8" i="37"/>
  <c r="J11" i="37" s="1"/>
  <c r="B19" i="37"/>
  <c r="B36" i="37"/>
  <c r="B32" i="37"/>
  <c r="B15" i="37"/>
  <c r="B34" i="37"/>
  <c r="D15" i="37" l="1"/>
  <c r="F15" i="37" s="1"/>
  <c r="H15" i="37" s="1"/>
  <c r="J13" i="37"/>
  <c r="L13" i="37" s="1"/>
  <c r="N13" i="37" s="1"/>
  <c r="J17" i="37"/>
  <c r="L17" i="37" s="1"/>
  <c r="N17" i="37" s="1"/>
  <c r="D32" i="37"/>
  <c r="F32" i="37" s="1"/>
  <c r="D13" i="37"/>
  <c r="F13" i="37" s="1"/>
  <c r="H13" i="37" s="1"/>
  <c r="L11" i="37"/>
  <c r="N11" i="37" s="1"/>
  <c r="D30" i="37"/>
  <c r="F30" i="37" s="1"/>
  <c r="D36" i="37"/>
  <c r="F36" i="37" s="1"/>
  <c r="D34" i="37"/>
  <c r="F34" i="37" s="1"/>
  <c r="D28" i="37"/>
  <c r="F28" i="37" s="1"/>
  <c r="J19" i="37"/>
  <c r="L19" i="37" s="1"/>
  <c r="N19" i="37" s="1"/>
  <c r="J15" i="37"/>
  <c r="L15" i="37" s="1"/>
  <c r="N15" i="37" s="1"/>
  <c r="D17" i="37"/>
  <c r="F17" i="37" s="1"/>
  <c r="H17" i="37" s="1"/>
  <c r="D11" i="37"/>
  <c r="F11" i="37" s="1"/>
  <c r="H11" i="37" s="1"/>
  <c r="F19" i="37"/>
  <c r="H19" i="37" s="1"/>
</calcChain>
</file>

<file path=xl/sharedStrings.xml><?xml version="1.0" encoding="utf-8"?>
<sst xmlns="http://schemas.openxmlformats.org/spreadsheetml/2006/main" count="251" uniqueCount="214">
  <si>
    <t xml:space="preserve">Week Ending:  </t>
  </si>
  <si>
    <t>2001 (NAICS)</t>
  </si>
  <si>
    <t>2002 (NAICS)</t>
  </si>
  <si>
    <t>2003 (NAICS)</t>
  </si>
  <si>
    <t>2004 (NAICS)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</si>
  <si>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</si>
  <si>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</si>
  <si>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</si>
  <si>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</si>
  <si>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</si>
  <si>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</si>
  <si>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</si>
  <si>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</si>
  <si>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</si>
  <si>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</si>
  <si>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</si>
  <si>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</si>
  <si>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Average</t>
  </si>
  <si>
    <t>Week End Date</t>
  </si>
  <si>
    <t>Initial Claims</t>
  </si>
  <si>
    <t>Total Claims</t>
  </si>
  <si>
    <t>Month</t>
  </si>
  <si>
    <t xml:space="preserve">Initial Claims  </t>
  </si>
  <si>
    <t xml:space="preserve">Continued Claims  </t>
  </si>
  <si>
    <t xml:space="preserve">Total Claims  </t>
  </si>
  <si>
    <t xml:space="preserve">Exhaustions  </t>
  </si>
  <si>
    <t>This Week</t>
  </si>
  <si>
    <t>Last Week</t>
  </si>
  <si>
    <t>% Diff.</t>
  </si>
  <si>
    <t>Last Year</t>
  </si>
  <si>
    <t>Difference</t>
  </si>
  <si>
    <t>UI Data Summary</t>
  </si>
  <si>
    <t>2005 (NAICS)</t>
  </si>
  <si>
    <t>2006 (NAICS)</t>
  </si>
  <si>
    <t xml:space="preserve">Week Number:  </t>
  </si>
  <si>
    <t xml:space="preserve"> Week Moving Average</t>
  </si>
  <si>
    <t>This Year</t>
  </si>
  <si>
    <t>% Difference</t>
  </si>
  <si>
    <t>Week Ending Date</t>
  </si>
  <si>
    <t>Number of Weeks in Moving Average</t>
  </si>
  <si>
    <t>Choose values from the lists!</t>
  </si>
  <si>
    <t>Column1</t>
  </si>
  <si>
    <t>2007 NAICS</t>
  </si>
  <si>
    <t>State Benefits</t>
  </si>
  <si>
    <t xml:space="preserve">State Benefits  </t>
  </si>
  <si>
    <t xml:space="preserve">2008 NAICS </t>
  </si>
  <si>
    <t>**23</t>
  </si>
  <si>
    <t>% of Additionals of Total</t>
  </si>
  <si>
    <t>**40</t>
  </si>
  <si>
    <t>**41</t>
  </si>
  <si>
    <t>**38</t>
  </si>
  <si>
    <t>**39</t>
  </si>
  <si>
    <t>2009 NAICS</t>
  </si>
  <si>
    <t>4 week Moving Average Initial Claims</t>
  </si>
  <si>
    <t>4 week Moving Average Continued Claims</t>
  </si>
  <si>
    <t>States</t>
  </si>
  <si>
    <t>4th Qtr.
1998</t>
  </si>
  <si>
    <t>1st Qtr. 
1999</t>
  </si>
  <si>
    <t>2nd Qtr.
1999</t>
  </si>
  <si>
    <t>3rd Qtr. 
1999</t>
  </si>
  <si>
    <t>4th Qtr.
1999</t>
  </si>
  <si>
    <t>1st Qtr. 
2000</t>
  </si>
  <si>
    <t>2nd Qtr.
2000</t>
  </si>
  <si>
    <t>3rd Qtr. 
2000</t>
  </si>
  <si>
    <t>4th Qtr.
2000</t>
  </si>
  <si>
    <t>1st Qtr.
2001</t>
  </si>
  <si>
    <t>2nd Qtr.
2001</t>
  </si>
  <si>
    <t>3rd Qtr.
2001</t>
  </si>
  <si>
    <t>4th Qtr.
2001</t>
  </si>
  <si>
    <t>1st Qtr. 
2002</t>
  </si>
  <si>
    <t>2nd Qtr.
2002</t>
  </si>
  <si>
    <t>3rd Qtr. 
2002</t>
  </si>
  <si>
    <t>4th Qtr.
2002</t>
  </si>
  <si>
    <t>1st Qtr.
2003</t>
  </si>
  <si>
    <t>2nd Qtr.
2003</t>
  </si>
  <si>
    <t>3rd Qtr.
2003</t>
  </si>
  <si>
    <t>4th Qtr.
2003</t>
  </si>
  <si>
    <t>1st Qtr.
2004</t>
  </si>
  <si>
    <t>2nd Qtr.
2004</t>
  </si>
  <si>
    <t>3rd Qtr.
2004</t>
  </si>
  <si>
    <t>4th Qtr.
2004</t>
  </si>
  <si>
    <t>1st Qtr.
2005</t>
  </si>
  <si>
    <t>2nd Qtr.
2005</t>
  </si>
  <si>
    <t>3rd Qtr.
2005</t>
  </si>
  <si>
    <t>4th Qtr.
2005</t>
  </si>
  <si>
    <t>1st Qtr.
2006</t>
  </si>
  <si>
    <t>2nd Qtr.
2006</t>
  </si>
  <si>
    <t>3rd Qtr.
2006</t>
  </si>
  <si>
    <t>4th Qtr.
2006</t>
  </si>
  <si>
    <t>1st Qtr.
2007</t>
  </si>
  <si>
    <t>2nd Qtr.
2007</t>
  </si>
  <si>
    <t>3rd Qtr.
2007</t>
  </si>
  <si>
    <t>4th Qtr.
2007</t>
  </si>
  <si>
    <t>1st Qtr.
2008</t>
  </si>
  <si>
    <t>2nd Qtr.
2008</t>
  </si>
  <si>
    <t>3rd Qtr.
2008</t>
  </si>
  <si>
    <t>4th Qtr.
2008</t>
  </si>
  <si>
    <t>1st Qtr.
2009</t>
  </si>
  <si>
    <t>Indiana</t>
  </si>
  <si>
    <t>Illinois</t>
  </si>
  <si>
    <t>Kentucky</t>
  </si>
  <si>
    <t xml:space="preserve">Michigan </t>
  </si>
  <si>
    <t>Minnesota</t>
  </si>
  <si>
    <t>Ohio</t>
  </si>
  <si>
    <t>Wisconsin</t>
  </si>
  <si>
    <t xml:space="preserve">United States </t>
  </si>
  <si>
    <t>Exhaustion Rate Data</t>
  </si>
  <si>
    <t>2nd Qtr.
2009</t>
  </si>
  <si>
    <t>P: Preliminary</t>
  </si>
  <si>
    <t>3rd Qtr.
2009</t>
  </si>
  <si>
    <t>4th Qtr. 2009</t>
  </si>
  <si>
    <t>2010 NAICS</t>
  </si>
  <si>
    <t>Average Weekly Hours in Manufacturing (Production Employees only)</t>
  </si>
  <si>
    <t>2nd Qtr. 2010</t>
  </si>
  <si>
    <t>2011 NAICS</t>
  </si>
  <si>
    <t>4th Qtr. 2010</t>
  </si>
  <si>
    <t>2nd Qtr. 2011</t>
  </si>
  <si>
    <t>2012 NAICS</t>
  </si>
  <si>
    <t>4th Qtr. 2011</t>
  </si>
  <si>
    <t>2nd Qtr. 2012</t>
  </si>
  <si>
    <t xml:space="preserve">New Initials </t>
  </si>
  <si>
    <t>Additional Initials</t>
  </si>
  <si>
    <t>2013 NAICS</t>
  </si>
  <si>
    <t>4th Qtr. 2012</t>
  </si>
  <si>
    <t>2nd Qtr. 2013</t>
  </si>
  <si>
    <t>4th Qtr. 2013</t>
  </si>
  <si>
    <t>2014 NAICS</t>
  </si>
  <si>
    <t>2015 NAICS</t>
  </si>
  <si>
    <t>2016 NAICS</t>
  </si>
  <si>
    <t>1st Qtr. 2014</t>
  </si>
  <si>
    <t>2nd Qtr. 2014</t>
  </si>
  <si>
    <t>3rd Qtr. 2014</t>
  </si>
  <si>
    <t>4th Qtr. 2014</t>
  </si>
  <si>
    <t>1st Qtr. 2015</t>
  </si>
  <si>
    <t>2nd Qtr. 2015</t>
  </si>
  <si>
    <t>3rd Qtr. 2015</t>
  </si>
  <si>
    <t>***** UPLINK CAME UP</t>
  </si>
  <si>
    <t>4th Qtr. 2015</t>
  </si>
  <si>
    <t>Initial Claims -  Updated on Wednesdays</t>
  </si>
  <si>
    <t>Continued Claims- Updated on Wednesdays</t>
  </si>
  <si>
    <t>Exhaustions -  Entered On Wednesday</t>
  </si>
  <si>
    <t>1st Qtr. 2016</t>
  </si>
  <si>
    <t>2nd Qtr. 2016</t>
  </si>
  <si>
    <t>3rd Qtr. 2016</t>
  </si>
  <si>
    <t>2017 NAICS</t>
  </si>
  <si>
    <t>4th Qtr. 2016</t>
  </si>
  <si>
    <t>1st Qtr. 2017</t>
  </si>
  <si>
    <t>* State Benefit Data is updated on the following Monday when Final data becomes available</t>
  </si>
  <si>
    <t>2nd Qtr. 2017</t>
  </si>
  <si>
    <t>3rd Qtr. 2017</t>
  </si>
  <si>
    <t>2018 NAICS</t>
  </si>
  <si>
    <t>4th Qtr. 2017</t>
  </si>
  <si>
    <t>1st Quarter</t>
  </si>
  <si>
    <t>2nd Quarter</t>
  </si>
  <si>
    <t>3rd Quarter</t>
  </si>
  <si>
    <t>4th Quarter</t>
  </si>
  <si>
    <t>1st Qtr. 2018</t>
  </si>
  <si>
    <t>2nd Qtr. 2018</t>
  </si>
  <si>
    <t>53/1</t>
  </si>
  <si>
    <t>Reflected Week Ending</t>
  </si>
  <si>
    <t>3rd Qtr. 2018</t>
  </si>
  <si>
    <t>Weekly Benefits Report (DWD) Week Number</t>
  </si>
  <si>
    <t>UI Week Number (ETA)</t>
  </si>
  <si>
    <t>2019 NAICS</t>
  </si>
  <si>
    <t>4th Qtr. 2018</t>
  </si>
  <si>
    <t>1st Qtr. 2013</t>
  </si>
  <si>
    <t>1st Qtr. 2011</t>
  </si>
  <si>
    <t>1st Qtr. 2012</t>
  </si>
  <si>
    <t>1st Qtr. 2010</t>
  </si>
  <si>
    <t>3rd Qtr. 2012</t>
  </si>
  <si>
    <t>3rd Qtr. 2011</t>
  </si>
  <si>
    <t>3rd Qtr. 2010</t>
  </si>
  <si>
    <t>1st Qtr. 2019</t>
  </si>
  <si>
    <t>4 week Moving Average Total Claims</t>
  </si>
  <si>
    <t>4 week Moving Average State Benefits</t>
  </si>
  <si>
    <t>4 week Moving Average Exhaustions</t>
  </si>
  <si>
    <t>2nd Qtr. 2019</t>
  </si>
  <si>
    <t>The week ending date can be changed in the highlighted cells below.</t>
  </si>
  <si>
    <t>3rd Qtr. 2019</t>
  </si>
  <si>
    <t>2020 NAICS</t>
  </si>
  <si>
    <t>4th Qtr. 2019</t>
  </si>
  <si>
    <t>1st Qtr. 2020</t>
  </si>
  <si>
    <t>2nd Qtr. 2020</t>
  </si>
  <si>
    <t>3rd Qtr. 2020</t>
  </si>
  <si>
    <t>2021 NAICS</t>
  </si>
  <si>
    <t>4th Qtr. 2020</t>
  </si>
  <si>
    <t>1st Qtr. 2021</t>
  </si>
  <si>
    <t>3rd Qtr. 2013</t>
  </si>
  <si>
    <t>2nd Qtr. 2021</t>
  </si>
  <si>
    <t>3rd Qtr. 2021</t>
  </si>
  <si>
    <t>2022 NAICS</t>
  </si>
  <si>
    <t>4th Qtr. 2021</t>
  </si>
  <si>
    <t>1st Qtr. 2022</t>
  </si>
  <si>
    <t xml:space="preserve">*State Benefits  </t>
  </si>
  <si>
    <t>2nd Qtr. 2022</t>
  </si>
  <si>
    <t>3rd Qtr. 2022</t>
  </si>
  <si>
    <t>2023 NAICS</t>
  </si>
  <si>
    <t>4th Qtr. 2022</t>
  </si>
  <si>
    <t>1st Qtr. 2023</t>
  </si>
  <si>
    <t>2nd Qtr. 2023</t>
  </si>
  <si>
    <t>3rd Qtr. 2023</t>
  </si>
  <si>
    <t>2024 NAICS</t>
  </si>
  <si>
    <t>4th Qtr. 2023</t>
  </si>
  <si>
    <t>1st Qtr. 2024</t>
  </si>
  <si>
    <t>2nd Qtr. 2024</t>
  </si>
  <si>
    <t>3rd Qtr. 2024</t>
  </si>
  <si>
    <t>2025 NAICS</t>
  </si>
  <si>
    <t>4th Qtr. 2024</t>
  </si>
  <si>
    <t>1st Qtr. 2025</t>
  </si>
  <si>
    <t>2nd Qtr. 2025</t>
  </si>
  <si>
    <t>3rd Qtr. 2025</t>
  </si>
  <si>
    <t>2026 NAICS</t>
  </si>
  <si>
    <t>4th Qtr. 2025</t>
  </si>
  <si>
    <t>1st Qtr.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</si>
</sst>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0.0"/>
    <numFmt numFmtId="166" formatCode="0.0%"/>
    <numFmt numFmtId="167" formatCode="m/d/yy;@"/>
    <numFmt numFmtId="168" formatCode="_([$€-2]* #,##0.00_);_([$€-2]* \(#,##0.00\);_([$€-2]* &quot;-&quot;??_)"/>
    <numFmt numFmtId="169" formatCode="#0.0"/>
  </numFmts>
  <fonts count="37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4"/>
      <name val="Arial"/>
      <family val="2"/>
    </font>
    <font>
      <b/>
      <sz val="10"/>
      <color indexed="12"/>
      <name val="Arial"/>
      <family val="2"/>
    </font>
    <font>
      <sz val="16"/>
      <name val="Arial"/>
      <family val="2"/>
    </font>
    <font>
      <b/>
      <sz val="16"/>
      <color indexed="12"/>
      <name val="Arial"/>
      <family val="2"/>
    </font>
    <font>
      <sz val="8"/>
      <color indexed="12"/>
      <name val="Arial"/>
      <family val="2"/>
    </font>
    <font>
      <b/>
      <sz val="11"/>
      <color indexed="12"/>
      <name val="Arial"/>
      <family val="2"/>
    </font>
    <font>
      <b/>
      <sz val="12"/>
      <color indexed="12"/>
      <name val="Arial"/>
      <family val="2"/>
    </font>
    <font>
      <sz val="12"/>
      <name val="Arial MT"/>
    </font>
    <font>
      <b/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b/>
      <i/>
      <sz val="10"/>
      <color indexed="10"/>
      <name val="Arial"/>
      <family val="2"/>
    </font>
    <font>
      <sz val="24"/>
      <color indexed="9"/>
      <name val="Arial"/>
      <family val="2"/>
    </font>
    <font>
      <u/>
      <sz val="16"/>
      <name val="Arial"/>
      <family val="2"/>
    </font>
    <font>
      <sz val="10"/>
      <name val="Helvetica"/>
    </font>
    <font>
      <b/>
      <sz val="16"/>
      <name val="Arial"/>
      <family val="2"/>
    </font>
    <font>
      <sz val="10"/>
      <color indexed="8"/>
      <name val="Arial"/>
      <family val="2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indexed="12"/>
      </left>
      <right/>
      <top style="thick">
        <color indexed="12"/>
      </top>
      <bottom/>
      <diagonal/>
    </border>
    <border>
      <left/>
      <right/>
      <top style="thick">
        <color indexed="12"/>
      </top>
      <bottom/>
      <diagonal/>
    </border>
    <border>
      <left/>
      <right style="thick">
        <color indexed="12"/>
      </right>
      <top style="thick">
        <color indexed="12"/>
      </top>
      <bottom/>
      <diagonal/>
    </border>
    <border>
      <left style="thick">
        <color indexed="12"/>
      </left>
      <right/>
      <top/>
      <bottom/>
      <diagonal/>
    </border>
    <border>
      <left/>
      <right style="thick">
        <color indexed="12"/>
      </right>
      <top/>
      <bottom/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ck">
        <color indexed="12"/>
      </left>
      <right/>
      <top/>
      <bottom style="thick">
        <color indexed="12"/>
      </bottom>
      <diagonal/>
    </border>
    <border>
      <left/>
      <right/>
      <top/>
      <bottom style="thick">
        <color indexed="12"/>
      </bottom>
      <diagonal/>
    </border>
    <border>
      <left/>
      <right style="thick">
        <color indexed="12"/>
      </right>
      <top/>
      <bottom style="thick">
        <color indexed="12"/>
      </bottom>
      <diagonal/>
    </border>
  </borders>
  <cellStyleXfs count="49">
    <xf numFmtId="0" fontId="0" fillId="0" borderId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5" borderId="0" applyNumberFormat="0" applyBorder="0" applyAlignment="0" applyProtection="0"/>
    <xf numFmtId="0" fontId="13" fillId="8" borderId="0" applyNumberFormat="0" applyBorder="0" applyAlignment="0" applyProtection="0"/>
    <xf numFmtId="0" fontId="13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9" borderId="0" applyNumberFormat="0" applyBorder="0" applyAlignment="0" applyProtection="0"/>
    <xf numFmtId="0" fontId="15" fillId="3" borderId="0" applyNumberFormat="0" applyBorder="0" applyAlignment="0" applyProtection="0"/>
    <xf numFmtId="0" fontId="16" fillId="20" borderId="1" applyNumberFormat="0" applyAlignment="0" applyProtection="0"/>
    <xf numFmtId="0" fontId="17" fillId="21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11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4" borderId="0" applyNumberFormat="0" applyBorder="0" applyAlignment="0" applyProtection="0"/>
    <xf numFmtId="0" fontId="20" fillId="0" borderId="3" applyNumberFormat="0" applyFill="0" applyAlignment="0" applyProtection="0"/>
    <xf numFmtId="0" fontId="21" fillId="0" borderId="4" applyNumberFormat="0" applyFill="0" applyAlignment="0" applyProtection="0"/>
    <xf numFmtId="0" fontId="22" fillId="0" borderId="5" applyNumberFormat="0" applyFill="0" applyAlignment="0" applyProtection="0"/>
    <xf numFmtId="0" fontId="22" fillId="0" borderId="0" applyNumberFormat="0" applyFill="0" applyBorder="0" applyAlignment="0" applyProtection="0"/>
    <xf numFmtId="0" fontId="23" fillId="7" borderId="1" applyNumberFormat="0" applyAlignment="0" applyProtection="0"/>
    <xf numFmtId="0" fontId="24" fillId="0" borderId="6" applyNumberFormat="0" applyFill="0" applyAlignment="0" applyProtection="0"/>
    <xf numFmtId="0" fontId="25" fillId="22" borderId="0" applyNumberFormat="0" applyBorder="0" applyAlignment="0" applyProtection="0"/>
    <xf numFmtId="37" fontId="11" fillId="0" borderId="0"/>
    <xf numFmtId="0" fontId="1" fillId="0" borderId="0"/>
    <xf numFmtId="0" fontId="11" fillId="23" borderId="7" applyNumberFormat="0" applyFont="0" applyAlignment="0" applyProtection="0"/>
    <xf numFmtId="0" fontId="26" fillId="20" borderId="8" applyNumberFormat="0" applyAlignment="0" applyProtection="0"/>
    <xf numFmtId="9" fontId="30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9" applyNumberFormat="0" applyFill="0" applyAlignment="0" applyProtection="0"/>
    <xf numFmtId="0" fontId="29" fillId="0" borderId="0" applyNumberFormat="0" applyFill="0" applyBorder="0" applyAlignment="0" applyProtection="0"/>
  </cellStyleXfs>
  <cellXfs count="133">
    <xf numFmtId="0" fontId="0" fillId="0" borderId="0" xfId="0"/>
    <xf numFmtId="0" fontId="4" fillId="0" borderId="0" xfId="0" applyFont="1" applyAlignment="1">
      <alignment horizontal="center"/>
    </xf>
    <xf numFmtId="165" fontId="0" fillId="0" borderId="0" xfId="0" applyNumberFormat="1"/>
    <xf numFmtId="0" fontId="2" fillId="0" borderId="0" xfId="0" applyFont="1" applyAlignment="1">
      <alignment horizontal="right" wrapText="1"/>
    </xf>
    <xf numFmtId="0" fontId="0" fillId="0" borderId="0" xfId="0" applyAlignment="1">
      <alignment horizontal="right" wrapText="1"/>
    </xf>
    <xf numFmtId="14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164" fontId="0" fillId="0" borderId="0" xfId="0" applyNumberFormat="1" applyAlignment="1">
      <alignment horizontal="right"/>
    </xf>
    <xf numFmtId="1" fontId="0" fillId="0" borderId="0" xfId="0" applyNumberFormat="1" applyAlignment="1">
      <alignment horizontal="right"/>
    </xf>
    <xf numFmtId="0" fontId="3" fillId="0" borderId="0" xfId="0" applyFont="1"/>
    <xf numFmtId="0" fontId="2" fillId="0" borderId="10" xfId="0" applyFont="1" applyBorder="1"/>
    <xf numFmtId="0" fontId="2" fillId="0" borderId="10" xfId="0" applyFont="1" applyBorder="1" applyAlignment="1">
      <alignment horizontal="center"/>
    </xf>
    <xf numFmtId="0" fontId="2" fillId="0" borderId="11" xfId="0" applyFont="1" applyBorder="1"/>
    <xf numFmtId="165" fontId="2" fillId="0" borderId="11" xfId="0" applyNumberFormat="1" applyFont="1" applyBorder="1"/>
    <xf numFmtId="0" fontId="4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right"/>
    </xf>
    <xf numFmtId="14" fontId="2" fillId="0" borderId="0" xfId="0" applyNumberFormat="1" applyFont="1" applyAlignment="1">
      <alignment horizontal="centerContinuous"/>
    </xf>
    <xf numFmtId="0" fontId="2" fillId="0" borderId="0" xfId="0" applyFont="1" applyAlignment="1">
      <alignment horizontal="centerContinuous"/>
    </xf>
    <xf numFmtId="0" fontId="2" fillId="0" borderId="10" xfId="0" applyFont="1" applyBorder="1" applyAlignment="1">
      <alignment horizontal="right"/>
    </xf>
    <xf numFmtId="3" fontId="0" fillId="0" borderId="0" xfId="0" applyNumberFormat="1" applyAlignment="1">
      <alignment horizontal="right"/>
    </xf>
    <xf numFmtId="166" fontId="0" fillId="0" borderId="0" xfId="0" applyNumberFormat="1" applyAlignment="1">
      <alignment horizontal="right"/>
    </xf>
    <xf numFmtId="2" fontId="0" fillId="0" borderId="0" xfId="0" applyNumberFormat="1"/>
    <xf numFmtId="0" fontId="0" fillId="0" borderId="0" xfId="0" applyAlignment="1">
      <alignment vertical="center"/>
    </xf>
    <xf numFmtId="0" fontId="5" fillId="0" borderId="0" xfId="0" applyFont="1" applyAlignment="1">
      <alignment horizontal="right" vertical="center"/>
    </xf>
    <xf numFmtId="14" fontId="5" fillId="0" borderId="0" xfId="0" applyNumberFormat="1" applyFont="1" applyAlignment="1">
      <alignment horizontal="left" vertical="center"/>
    </xf>
    <xf numFmtId="0" fontId="7" fillId="0" borderId="0" xfId="0" applyFont="1" applyAlignment="1">
      <alignment horizontal="centerContinuous" vertical="center"/>
    </xf>
    <xf numFmtId="0" fontId="6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 vertical="center"/>
    </xf>
    <xf numFmtId="14" fontId="0" fillId="0" borderId="0" xfId="0" applyNumberFormat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0" fontId="9" fillId="0" borderId="0" xfId="0" applyFont="1" applyAlignment="1">
      <alignment horizontal="right" vertical="center"/>
    </xf>
    <xf numFmtId="0" fontId="9" fillId="0" borderId="0" xfId="0" applyFont="1" applyAlignment="1">
      <alignment horizontal="left" vertical="center"/>
    </xf>
    <xf numFmtId="1" fontId="10" fillId="0" borderId="0" xfId="0" applyNumberFormat="1" applyFont="1"/>
    <xf numFmtId="0" fontId="10" fillId="0" borderId="0" xfId="0" applyFont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1" fontId="0" fillId="24" borderId="17" xfId="0" applyNumberFormat="1" applyFill="1" applyBorder="1" applyAlignment="1" applyProtection="1">
      <alignment horizontal="right"/>
      <protection locked="0"/>
    </xf>
    <xf numFmtId="0" fontId="0" fillId="0" borderId="18" xfId="0" applyBorder="1"/>
    <xf numFmtId="0" fontId="0" fillId="0" borderId="19" xfId="0" applyBorder="1"/>
    <xf numFmtId="0" fontId="0" fillId="0" borderId="20" xfId="0" applyBorder="1"/>
    <xf numFmtId="167" fontId="0" fillId="24" borderId="17" xfId="0" applyNumberFormat="1" applyFill="1" applyBorder="1" applyProtection="1">
      <protection locked="0"/>
    </xf>
    <xf numFmtId="167" fontId="9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center"/>
    </xf>
    <xf numFmtId="14" fontId="12" fillId="0" borderId="0" xfId="0" applyNumberFormat="1" applyFont="1" applyAlignment="1">
      <alignment horizontal="right"/>
    </xf>
    <xf numFmtId="44" fontId="0" fillId="0" borderId="0" xfId="29" applyFont="1" applyAlignment="1" applyProtection="1">
      <alignment horizontal="right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44" fontId="0" fillId="0" borderId="0" xfId="0" applyNumberFormat="1" applyAlignment="1">
      <alignment horizont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14" fontId="0" fillId="25" borderId="0" xfId="0" applyNumberFormat="1" applyFill="1" applyAlignment="1">
      <alignment horizontal="right"/>
    </xf>
    <xf numFmtId="0" fontId="31" fillId="0" borderId="0" xfId="0" applyFont="1"/>
    <xf numFmtId="0" fontId="1" fillId="0" borderId="0" xfId="41"/>
    <xf numFmtId="0" fontId="2" fillId="26" borderId="0" xfId="41" applyFont="1" applyFill="1" applyAlignment="1">
      <alignment horizontal="center" wrapText="1"/>
    </xf>
    <xf numFmtId="0" fontId="2" fillId="27" borderId="0" xfId="41" applyFont="1" applyFill="1" applyAlignment="1">
      <alignment horizontal="center" wrapText="1"/>
    </xf>
    <xf numFmtId="0" fontId="2" fillId="28" borderId="0" xfId="41" applyFont="1" applyFill="1" applyAlignment="1">
      <alignment horizontal="center" wrapText="1"/>
    </xf>
    <xf numFmtId="0" fontId="2" fillId="0" borderId="0" xfId="41" applyFont="1" applyAlignment="1">
      <alignment horizontal="left"/>
    </xf>
    <xf numFmtId="166" fontId="1" fillId="0" borderId="0" xfId="41" applyNumberFormat="1"/>
    <xf numFmtId="166" fontId="34" fillId="0" borderId="0" xfId="41" applyNumberFormat="1" applyFont="1"/>
    <xf numFmtId="10" fontId="34" fillId="0" borderId="0" xfId="41" applyNumberFormat="1" applyFont="1"/>
    <xf numFmtId="166" fontId="0" fillId="0" borderId="0" xfId="45" applyNumberFormat="1" applyFont="1" applyAlignment="1"/>
    <xf numFmtId="0" fontId="2" fillId="0" borderId="0" xfId="41" applyFont="1"/>
    <xf numFmtId="10" fontId="1" fillId="0" borderId="0" xfId="41" applyNumberFormat="1"/>
    <xf numFmtId="0" fontId="2" fillId="30" borderId="0" xfId="41" applyFont="1" applyFill="1" applyAlignment="1">
      <alignment horizontal="center" wrapText="1"/>
    </xf>
    <xf numFmtId="0" fontId="2" fillId="0" borderId="0" xfId="0" applyFont="1"/>
    <xf numFmtId="0" fontId="1" fillId="0" borderId="0" xfId="0" applyFont="1"/>
    <xf numFmtId="14" fontId="0" fillId="31" borderId="0" xfId="0" applyNumberFormat="1" applyFill="1" applyAlignment="1">
      <alignment horizontal="right"/>
    </xf>
    <xf numFmtId="0" fontId="2" fillId="31" borderId="0" xfId="0" applyFont="1" applyFill="1" applyAlignment="1">
      <alignment horizontal="center"/>
    </xf>
    <xf numFmtId="166" fontId="1" fillId="0" borderId="0" xfId="44" applyNumberFormat="1" applyFont="1" applyAlignment="1"/>
    <xf numFmtId="166" fontId="0" fillId="0" borderId="0" xfId="0" applyNumberFormat="1"/>
    <xf numFmtId="3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3" fontId="2" fillId="31" borderId="0" xfId="0" applyNumberFormat="1" applyFont="1" applyFill="1" applyAlignment="1">
      <alignment horizontal="center" wrapText="1"/>
    </xf>
    <xf numFmtId="164" fontId="2" fillId="0" borderId="0" xfId="0" applyNumberFormat="1" applyFont="1" applyAlignment="1">
      <alignment horizontal="center" wrapText="1"/>
    </xf>
    <xf numFmtId="3" fontId="2" fillId="0" borderId="0" xfId="0" applyNumberFormat="1" applyFont="1" applyAlignment="1">
      <alignment horizontal="center" wrapText="1"/>
    </xf>
    <xf numFmtId="3" fontId="0" fillId="0" borderId="0" xfId="0" applyNumberFormat="1" applyAlignment="1">
      <alignment horizontal="center" wrapText="1"/>
    </xf>
    <xf numFmtId="164" fontId="0" fillId="0" borderId="0" xfId="0" applyNumberFormat="1" applyAlignment="1">
      <alignment horizontal="center" wrapText="1"/>
    </xf>
    <xf numFmtId="3" fontId="3" fillId="0" borderId="0" xfId="0" applyNumberFormat="1" applyFont="1" applyAlignment="1">
      <alignment horizontal="center"/>
    </xf>
    <xf numFmtId="3" fontId="3" fillId="0" borderId="0" xfId="0" quotePrefix="1" applyNumberFormat="1" applyFont="1" applyAlignment="1">
      <alignment horizontal="center"/>
    </xf>
    <xf numFmtId="3" fontId="0" fillId="25" borderId="0" xfId="0" applyNumberFormat="1" applyFill="1" applyAlignment="1">
      <alignment horizontal="center"/>
    </xf>
    <xf numFmtId="164" fontId="0" fillId="25" borderId="0" xfId="0" applyNumberFormat="1" applyFill="1" applyAlignment="1">
      <alignment horizontal="center"/>
    </xf>
    <xf numFmtId="3" fontId="3" fillId="25" borderId="0" xfId="0" applyNumberFormat="1" applyFont="1" applyFill="1" applyAlignment="1">
      <alignment horizontal="center"/>
    </xf>
    <xf numFmtId="9" fontId="0" fillId="25" borderId="0" xfId="44" applyFont="1" applyFill="1" applyAlignment="1">
      <alignment horizontal="center"/>
    </xf>
    <xf numFmtId="9" fontId="0" fillId="0" borderId="0" xfId="44" applyFont="1" applyAlignment="1">
      <alignment horizontal="center"/>
    </xf>
    <xf numFmtId="3" fontId="0" fillId="0" borderId="0" xfId="44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9" fontId="0" fillId="0" borderId="0" xfId="44" applyFont="1" applyFill="1" applyAlignment="1">
      <alignment horizontal="center"/>
    </xf>
    <xf numFmtId="3" fontId="0" fillId="0" borderId="0" xfId="44" applyNumberFormat="1" applyFont="1" applyFill="1" applyAlignment="1">
      <alignment horizontal="center"/>
    </xf>
    <xf numFmtId="9" fontId="0" fillId="0" borderId="0" xfId="0" applyNumberFormat="1" applyAlignment="1">
      <alignment horizontal="center"/>
    </xf>
    <xf numFmtId="164" fontId="0" fillId="31" borderId="0" xfId="0" applyNumberFormat="1" applyFill="1" applyAlignment="1">
      <alignment horizontal="center"/>
    </xf>
    <xf numFmtId="37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 vertical="center" wrapText="1"/>
    </xf>
    <xf numFmtId="0" fontId="35" fillId="0" borderId="0" xfId="0" applyFont="1"/>
    <xf numFmtId="37" fontId="0" fillId="0" borderId="0" xfId="28" applyNumberFormat="1" applyFont="1" applyAlignment="1">
      <alignment horizontal="center"/>
    </xf>
    <xf numFmtId="0" fontId="2" fillId="31" borderId="0" xfId="0" applyFont="1" applyFill="1" applyAlignment="1">
      <alignment horizontal="center" wrapText="1"/>
    </xf>
    <xf numFmtId="1" fontId="2" fillId="0" borderId="0" xfId="0" applyNumberFormat="1" applyFont="1" applyAlignment="1">
      <alignment horizontal="center" wrapText="1"/>
    </xf>
    <xf numFmtId="14" fontId="0" fillId="0" borderId="0" xfId="0" applyNumberFormat="1" applyAlignment="1">
      <alignment horizontal="center" wrapText="1"/>
    </xf>
    <xf numFmtId="14" fontId="0" fillId="0" borderId="0" xfId="0" applyNumberFormat="1" applyAlignment="1">
      <alignment horizontal="center"/>
    </xf>
    <xf numFmtId="1" fontId="0" fillId="31" borderId="0" xfId="0" applyNumberFormat="1" applyFill="1" applyAlignment="1">
      <alignment horizontal="right"/>
    </xf>
    <xf numFmtId="0" fontId="0" fillId="31" borderId="0" xfId="0" applyFill="1" applyAlignment="1">
      <alignment horizontal="center"/>
    </xf>
    <xf numFmtId="14" fontId="0" fillId="31" borderId="0" xfId="0" applyNumberFormat="1" applyFill="1" applyAlignment="1">
      <alignment horizontal="center"/>
    </xf>
    <xf numFmtId="3" fontId="0" fillId="31" borderId="0" xfId="0" applyNumberFormat="1" applyFill="1" applyAlignment="1">
      <alignment horizontal="center"/>
    </xf>
    <xf numFmtId="3" fontId="0" fillId="31" borderId="0" xfId="0" applyNumberFormat="1" applyFill="1" applyAlignment="1">
      <alignment horizontal="center" wrapText="1"/>
    </xf>
    <xf numFmtId="3" fontId="3" fillId="31" borderId="0" xfId="0" applyNumberFormat="1" applyFont="1" applyFill="1" applyAlignment="1">
      <alignment horizontal="center"/>
    </xf>
    <xf numFmtId="3" fontId="0" fillId="31" borderId="0" xfId="44" applyNumberFormat="1" applyFont="1" applyFill="1" applyAlignment="1">
      <alignment horizontal="center"/>
    </xf>
    <xf numFmtId="0" fontId="0" fillId="31" borderId="0" xfId="0" applyFill="1" applyAlignment="1">
      <alignment horizontal="right" wrapText="1"/>
    </xf>
    <xf numFmtId="0" fontId="0" fillId="31" borderId="0" xfId="0" applyFill="1" applyAlignment="1">
      <alignment horizontal="right"/>
    </xf>
    <xf numFmtId="0" fontId="2" fillId="0" borderId="0" xfId="0" applyFont="1" applyAlignment="1">
      <alignment horizontal="center" wrapText="1"/>
    </xf>
    <xf numFmtId="14" fontId="1" fillId="0" borderId="0" xfId="0" applyNumberFormat="1" applyFont="1" applyAlignment="1">
      <alignment horizontal="right"/>
    </xf>
    <xf numFmtId="1" fontId="1" fillId="0" borderId="0" xfId="0" applyNumberFormat="1" applyFont="1" applyAlignment="1">
      <alignment horizontal="right"/>
    </xf>
    <xf numFmtId="3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3" fontId="1" fillId="0" borderId="0" xfId="44" applyNumberFormat="1" applyFont="1" applyFill="1" applyAlignment="1">
      <alignment horizontal="center"/>
    </xf>
    <xf numFmtId="0" fontId="1" fillId="0" borderId="0" xfId="0" applyFont="1" applyAlignment="1">
      <alignment horizontal="right"/>
    </xf>
    <xf numFmtId="164" fontId="1" fillId="31" borderId="0" xfId="0" applyNumberFormat="1" applyFont="1" applyFill="1" applyAlignment="1">
      <alignment horizontal="center"/>
    </xf>
    <xf numFmtId="166" fontId="0" fillId="0" borderId="0" xfId="45" applyNumberFormat="1" applyFont="1" applyAlignment="1">
      <alignment horizontal="center"/>
    </xf>
    <xf numFmtId="166" fontId="1" fillId="0" borderId="0" xfId="41" applyNumberFormat="1" applyAlignment="1">
      <alignment horizontal="right"/>
    </xf>
    <xf numFmtId="14" fontId="1" fillId="0" borderId="0" xfId="0" applyNumberFormat="1" applyFont="1" applyAlignment="1">
      <alignment horizontal="center"/>
    </xf>
    <xf numFmtId="3" fontId="1" fillId="0" borderId="0" xfId="0" applyNumberFormat="1" applyFont="1" applyAlignment="1">
      <alignment horizontal="center" wrapText="1"/>
    </xf>
    <xf numFmtId="0" fontId="1" fillId="0" borderId="0" xfId="0" applyFont="1" applyAlignment="1">
      <alignment horizontal="right" wrapText="1"/>
    </xf>
    <xf numFmtId="166" fontId="0" fillId="0" borderId="0" xfId="44" applyNumberFormat="1" applyFont="1" applyAlignment="1">
      <alignment horizontal="center"/>
    </xf>
    <xf numFmtId="166" fontId="1" fillId="0" borderId="0" xfId="44" applyNumberFormat="1" applyFont="1" applyAlignment="1">
      <alignment horizontal="center"/>
    </xf>
    <xf numFmtId="169" fontId="36" fillId="0" borderId="0" xfId="0" applyNumberFormat="1" applyFont="1" applyAlignment="1">
      <alignment horizontal="right"/>
    </xf>
    <xf numFmtId="165" fontId="1" fillId="0" borderId="0" xfId="0" applyNumberFormat="1" applyFont="1" applyAlignment="1">
      <alignment horizontal="right"/>
    </xf>
    <xf numFmtId="0" fontId="32" fillId="29" borderId="0" xfId="41" applyFont="1" applyFill="1" applyAlignment="1">
      <alignment horizontal="left"/>
    </xf>
    <xf numFmtId="0" fontId="33" fillId="0" borderId="0" xfId="41" applyFont="1" applyAlignment="1">
      <alignment horizontal="center"/>
    </xf>
    <xf numFmtId="0" fontId="1" fillId="0" borderId="0" xfId="41" applyAlignment="1">
      <alignment horizontal="center"/>
    </xf>
  </cellXfs>
  <cellStyles count="49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28" xr:uid="{00000000-0005-0000-0000-00001B000000}"/>
    <cellStyle name="Currency" xfId="29" builtinId="4"/>
    <cellStyle name="Euro" xfId="30" xr:uid="{00000000-0005-0000-0000-00001D000000}"/>
    <cellStyle name="Explanatory Text" xfId="31" builtinId="53" customBuiltin="1"/>
    <cellStyle name="Good" xfId="32" builtinId="26" customBuiltin="1"/>
    <cellStyle name="Heading 1" xfId="33" builtinId="16" customBuiltin="1"/>
    <cellStyle name="Heading 2" xfId="34" builtinId="17" customBuiltin="1"/>
    <cellStyle name="Heading 3" xfId="35" builtinId="18" customBuiltin="1"/>
    <cellStyle name="Heading 4" xfId="36" builtinId="19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/>
    <cellStyle name="Normal 2" xfId="40" xr:uid="{00000000-0005-0000-0000-000028000000}"/>
    <cellStyle name="Normal 3" xfId="41" xr:uid="{00000000-0005-0000-0000-000029000000}"/>
    <cellStyle name="Note" xfId="42" builtinId="10" customBuiltin="1"/>
    <cellStyle name="Output" xfId="43" builtinId="21" customBuiltin="1"/>
    <cellStyle name="Percent" xfId="44" builtinId="5"/>
    <cellStyle name="Percent 2" xfId="45" xr:uid="{00000000-0005-0000-0000-00002D000000}"/>
    <cellStyle name="Title" xfId="46" builtinId="15" customBuiltin="1"/>
    <cellStyle name="Total" xfId="47" builtinId="25" customBuiltin="1"/>
    <cellStyle name="Warning Text" xfId="48" builtinId="11" customBuiltin="1"/>
  </cellStyles>
  <dxfs count="3">
    <dxf>
      <numFmt numFmtId="19" formatCode="m/d/yyyy"/>
      <alignment horizontal="right" vertical="bottom" textRotation="0" wrapText="0" relativeIndent="0" justifyLastLine="0" shrinkToFit="0" readingOrder="0"/>
      <protection locked="1" hidden="0"/>
    </dxf>
    <dxf>
      <alignment horizontal="right" vertical="bottom" textRotation="0" wrapText="0" relative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9" formatCode="m/d/yyyy"/>
      <alignment horizontal="right" vertical="bottom" textRotation="0" wrapText="0" relative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5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chartsheet" Target="chartsheets/sheet1.xml"/><Relationship Id="rId7" Type="http://schemas.openxmlformats.org/officeDocument/2006/relationships/worksheet" Target="worksheets/sheet3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4.xml"/><Relationship Id="rId11" Type="http://schemas.openxmlformats.org/officeDocument/2006/relationships/worksheet" Target="worksheets/sheet5.xml"/><Relationship Id="rId5" Type="http://schemas.openxmlformats.org/officeDocument/2006/relationships/chartsheet" Target="chartsheets/sheet3.xml"/><Relationship Id="rId15" Type="http://schemas.openxmlformats.org/officeDocument/2006/relationships/calcChain" Target="calcChain.xml"/><Relationship Id="rId10" Type="http://schemas.openxmlformats.org/officeDocument/2006/relationships/chartsheet" Target="chartsheets/sheet6.xml"/><Relationship Id="rId4" Type="http://schemas.openxmlformats.org/officeDocument/2006/relationships/chartsheet" Target="chartsheets/sheet2.xml"/><Relationship Id="rId9" Type="http://schemas.openxmlformats.org/officeDocument/2006/relationships/worksheet" Target="worksheets/sheet4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0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4 Week Moving Average of Initial Claims 2017-2026</a:t>
            </a:r>
          </a:p>
        </c:rich>
      </c:tx>
      <c:layout>
        <c:manualLayout>
          <c:xMode val="edge"/>
          <c:yMode val="edge"/>
          <c:x val="0.2109535414167468"/>
          <c:y val="7.489525172989738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0767747020900875E-2"/>
          <c:y val="0.1963453955159562"/>
          <c:w val="0.8519129974885572"/>
          <c:h val="0.61159643680903542"/>
        </c:manualLayout>
      </c:layout>
      <c:lineChart>
        <c:grouping val="standard"/>
        <c:varyColors val="0"/>
        <c:ser>
          <c:idx val="2"/>
          <c:order val="0"/>
          <c:tx>
            <c:v>initial claims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tx1"/>
                </a:solidFill>
                <a:prstDash val="sysDot"/>
              </a:ln>
              <a:effectLst/>
            </c:spPr>
            <c:trendlineType val="movingAvg"/>
            <c:period val="4"/>
            <c:dispRSqr val="0"/>
            <c:dispEq val="0"/>
          </c:trendline>
          <c:cat>
            <c:numRef>
              <c:f>'Claims Data-Wednesday'!$A$944:$A$1438</c:f>
              <c:numCache>
                <c:formatCode>m/d/yyyy</c:formatCode>
                <c:ptCount val="495"/>
                <c:pt idx="0">
                  <c:v>42742</c:v>
                </c:pt>
                <c:pt idx="1">
                  <c:v>42749</c:v>
                </c:pt>
                <c:pt idx="2">
                  <c:v>42756</c:v>
                </c:pt>
                <c:pt idx="3">
                  <c:v>42763</c:v>
                </c:pt>
                <c:pt idx="4">
                  <c:v>42770</c:v>
                </c:pt>
                <c:pt idx="5">
                  <c:v>42777</c:v>
                </c:pt>
                <c:pt idx="6">
                  <c:v>42784</c:v>
                </c:pt>
                <c:pt idx="7">
                  <c:v>42791</c:v>
                </c:pt>
                <c:pt idx="8">
                  <c:v>42798</c:v>
                </c:pt>
                <c:pt idx="9">
                  <c:v>42805</c:v>
                </c:pt>
                <c:pt idx="10">
                  <c:v>42812</c:v>
                </c:pt>
                <c:pt idx="11">
                  <c:v>42819</c:v>
                </c:pt>
                <c:pt idx="12">
                  <c:v>42826</c:v>
                </c:pt>
                <c:pt idx="13">
                  <c:v>42833</c:v>
                </c:pt>
                <c:pt idx="14">
                  <c:v>42840</c:v>
                </c:pt>
                <c:pt idx="15">
                  <c:v>42847</c:v>
                </c:pt>
                <c:pt idx="16">
                  <c:v>42854</c:v>
                </c:pt>
                <c:pt idx="17">
                  <c:v>42861</c:v>
                </c:pt>
                <c:pt idx="18">
                  <c:v>42868</c:v>
                </c:pt>
                <c:pt idx="19">
                  <c:v>42875</c:v>
                </c:pt>
                <c:pt idx="20">
                  <c:v>42882</c:v>
                </c:pt>
                <c:pt idx="21">
                  <c:v>42889</c:v>
                </c:pt>
                <c:pt idx="22">
                  <c:v>42896</c:v>
                </c:pt>
                <c:pt idx="23">
                  <c:v>42903</c:v>
                </c:pt>
                <c:pt idx="24">
                  <c:v>42910</c:v>
                </c:pt>
                <c:pt idx="25">
                  <c:v>42917</c:v>
                </c:pt>
                <c:pt idx="26">
                  <c:v>42924</c:v>
                </c:pt>
                <c:pt idx="27">
                  <c:v>42931</c:v>
                </c:pt>
                <c:pt idx="28">
                  <c:v>42938</c:v>
                </c:pt>
                <c:pt idx="29">
                  <c:v>42945</c:v>
                </c:pt>
                <c:pt idx="30">
                  <c:v>42952</c:v>
                </c:pt>
                <c:pt idx="31">
                  <c:v>42959</c:v>
                </c:pt>
                <c:pt idx="32">
                  <c:v>42966</c:v>
                </c:pt>
                <c:pt idx="33">
                  <c:v>42973</c:v>
                </c:pt>
                <c:pt idx="34">
                  <c:v>42980</c:v>
                </c:pt>
                <c:pt idx="35">
                  <c:v>42987</c:v>
                </c:pt>
                <c:pt idx="36">
                  <c:v>42994</c:v>
                </c:pt>
                <c:pt idx="37">
                  <c:v>43001</c:v>
                </c:pt>
                <c:pt idx="38">
                  <c:v>43008</c:v>
                </c:pt>
                <c:pt idx="39">
                  <c:v>43015</c:v>
                </c:pt>
                <c:pt idx="40">
                  <c:v>43022</c:v>
                </c:pt>
                <c:pt idx="41">
                  <c:v>43029</c:v>
                </c:pt>
                <c:pt idx="42">
                  <c:v>43036</c:v>
                </c:pt>
                <c:pt idx="43">
                  <c:v>43043</c:v>
                </c:pt>
                <c:pt idx="44">
                  <c:v>43050</c:v>
                </c:pt>
                <c:pt idx="45">
                  <c:v>43057</c:v>
                </c:pt>
                <c:pt idx="46">
                  <c:v>43064</c:v>
                </c:pt>
                <c:pt idx="47">
                  <c:v>43071</c:v>
                </c:pt>
                <c:pt idx="48">
                  <c:v>43078</c:v>
                </c:pt>
                <c:pt idx="49">
                  <c:v>43085</c:v>
                </c:pt>
                <c:pt idx="50">
                  <c:v>43092</c:v>
                </c:pt>
                <c:pt idx="51">
                  <c:v>43099</c:v>
                </c:pt>
                <c:pt idx="52">
                  <c:v>43106</c:v>
                </c:pt>
                <c:pt idx="53">
                  <c:v>43113</c:v>
                </c:pt>
                <c:pt idx="54">
                  <c:v>43120</c:v>
                </c:pt>
                <c:pt idx="55">
                  <c:v>43127</c:v>
                </c:pt>
                <c:pt idx="56">
                  <c:v>43134</c:v>
                </c:pt>
                <c:pt idx="57">
                  <c:v>43141</c:v>
                </c:pt>
                <c:pt idx="58">
                  <c:v>43148</c:v>
                </c:pt>
                <c:pt idx="59">
                  <c:v>43155</c:v>
                </c:pt>
                <c:pt idx="60">
                  <c:v>43162</c:v>
                </c:pt>
                <c:pt idx="61">
                  <c:v>43169</c:v>
                </c:pt>
                <c:pt idx="62">
                  <c:v>43176</c:v>
                </c:pt>
                <c:pt idx="63">
                  <c:v>43183</c:v>
                </c:pt>
                <c:pt idx="64">
                  <c:v>43190</c:v>
                </c:pt>
                <c:pt idx="65">
                  <c:v>43197</c:v>
                </c:pt>
                <c:pt idx="66">
                  <c:v>43204</c:v>
                </c:pt>
                <c:pt idx="67">
                  <c:v>43211</c:v>
                </c:pt>
                <c:pt idx="68">
                  <c:v>43218</c:v>
                </c:pt>
                <c:pt idx="69">
                  <c:v>43225</c:v>
                </c:pt>
                <c:pt idx="70">
                  <c:v>43232</c:v>
                </c:pt>
                <c:pt idx="71">
                  <c:v>43239</c:v>
                </c:pt>
                <c:pt idx="72">
                  <c:v>43246</c:v>
                </c:pt>
                <c:pt idx="73">
                  <c:v>43253</c:v>
                </c:pt>
                <c:pt idx="74">
                  <c:v>43260</c:v>
                </c:pt>
                <c:pt idx="75">
                  <c:v>43267</c:v>
                </c:pt>
                <c:pt idx="76">
                  <c:v>43274</c:v>
                </c:pt>
                <c:pt idx="77">
                  <c:v>43281</c:v>
                </c:pt>
                <c:pt idx="78">
                  <c:v>43288</c:v>
                </c:pt>
                <c:pt idx="79">
                  <c:v>43295</c:v>
                </c:pt>
                <c:pt idx="80">
                  <c:v>43302</c:v>
                </c:pt>
                <c:pt idx="81">
                  <c:v>43309</c:v>
                </c:pt>
                <c:pt idx="82">
                  <c:v>43316</c:v>
                </c:pt>
                <c:pt idx="83">
                  <c:v>43323</c:v>
                </c:pt>
                <c:pt idx="84">
                  <c:v>43330</c:v>
                </c:pt>
                <c:pt idx="85">
                  <c:v>43337</c:v>
                </c:pt>
                <c:pt idx="86">
                  <c:v>43344</c:v>
                </c:pt>
                <c:pt idx="87">
                  <c:v>43351</c:v>
                </c:pt>
                <c:pt idx="88">
                  <c:v>43358</c:v>
                </c:pt>
                <c:pt idx="89">
                  <c:v>43365</c:v>
                </c:pt>
                <c:pt idx="90">
                  <c:v>43372</c:v>
                </c:pt>
                <c:pt idx="91">
                  <c:v>43379</c:v>
                </c:pt>
                <c:pt idx="92">
                  <c:v>43386</c:v>
                </c:pt>
                <c:pt idx="93">
                  <c:v>43393</c:v>
                </c:pt>
                <c:pt idx="94">
                  <c:v>43400</c:v>
                </c:pt>
                <c:pt idx="95">
                  <c:v>43407</c:v>
                </c:pt>
                <c:pt idx="96">
                  <c:v>43414</c:v>
                </c:pt>
                <c:pt idx="97">
                  <c:v>43421</c:v>
                </c:pt>
                <c:pt idx="98">
                  <c:v>43428</c:v>
                </c:pt>
                <c:pt idx="99">
                  <c:v>43435</c:v>
                </c:pt>
                <c:pt idx="100">
                  <c:v>43442</c:v>
                </c:pt>
                <c:pt idx="101">
                  <c:v>43449</c:v>
                </c:pt>
                <c:pt idx="102">
                  <c:v>43456</c:v>
                </c:pt>
                <c:pt idx="103">
                  <c:v>43463</c:v>
                </c:pt>
                <c:pt idx="104">
                  <c:v>43470</c:v>
                </c:pt>
                <c:pt idx="105">
                  <c:v>43477</c:v>
                </c:pt>
                <c:pt idx="106">
                  <c:v>43484</c:v>
                </c:pt>
                <c:pt idx="107">
                  <c:v>43491</c:v>
                </c:pt>
                <c:pt idx="108">
                  <c:v>43498</c:v>
                </c:pt>
                <c:pt idx="109">
                  <c:v>43505</c:v>
                </c:pt>
                <c:pt idx="110">
                  <c:v>43512</c:v>
                </c:pt>
                <c:pt idx="111">
                  <c:v>43519</c:v>
                </c:pt>
                <c:pt idx="112">
                  <c:v>43526</c:v>
                </c:pt>
                <c:pt idx="113">
                  <c:v>43533</c:v>
                </c:pt>
                <c:pt idx="114">
                  <c:v>43540</c:v>
                </c:pt>
                <c:pt idx="115">
                  <c:v>43547</c:v>
                </c:pt>
                <c:pt idx="116">
                  <c:v>43554</c:v>
                </c:pt>
                <c:pt idx="117">
                  <c:v>43561</c:v>
                </c:pt>
                <c:pt idx="118">
                  <c:v>43568</c:v>
                </c:pt>
                <c:pt idx="119">
                  <c:v>43575</c:v>
                </c:pt>
                <c:pt idx="120">
                  <c:v>43582</c:v>
                </c:pt>
                <c:pt idx="121">
                  <c:v>43589</c:v>
                </c:pt>
                <c:pt idx="122">
                  <c:v>43596</c:v>
                </c:pt>
                <c:pt idx="123">
                  <c:v>43603</c:v>
                </c:pt>
                <c:pt idx="124">
                  <c:v>43610</c:v>
                </c:pt>
                <c:pt idx="125">
                  <c:v>43617</c:v>
                </c:pt>
                <c:pt idx="126">
                  <c:v>43624</c:v>
                </c:pt>
                <c:pt idx="127">
                  <c:v>43631</c:v>
                </c:pt>
                <c:pt idx="128">
                  <c:v>43638</c:v>
                </c:pt>
                <c:pt idx="129">
                  <c:v>43645</c:v>
                </c:pt>
                <c:pt idx="130">
                  <c:v>43652</c:v>
                </c:pt>
                <c:pt idx="131">
                  <c:v>43659</c:v>
                </c:pt>
                <c:pt idx="132">
                  <c:v>43666</c:v>
                </c:pt>
                <c:pt idx="133">
                  <c:v>43673</c:v>
                </c:pt>
                <c:pt idx="134">
                  <c:v>43680</c:v>
                </c:pt>
                <c:pt idx="135">
                  <c:v>43687</c:v>
                </c:pt>
                <c:pt idx="136">
                  <c:v>43694</c:v>
                </c:pt>
                <c:pt idx="137">
                  <c:v>43701</c:v>
                </c:pt>
                <c:pt idx="138">
                  <c:v>43708</c:v>
                </c:pt>
                <c:pt idx="139">
                  <c:v>43715</c:v>
                </c:pt>
                <c:pt idx="140">
                  <c:v>43722</c:v>
                </c:pt>
                <c:pt idx="141">
                  <c:v>43729</c:v>
                </c:pt>
                <c:pt idx="142">
                  <c:v>43736</c:v>
                </c:pt>
                <c:pt idx="143">
                  <c:v>43743</c:v>
                </c:pt>
                <c:pt idx="144">
                  <c:v>43750</c:v>
                </c:pt>
                <c:pt idx="145">
                  <c:v>43757</c:v>
                </c:pt>
                <c:pt idx="146">
                  <c:v>43764</c:v>
                </c:pt>
                <c:pt idx="147">
                  <c:v>43771</c:v>
                </c:pt>
                <c:pt idx="148">
                  <c:v>43778</c:v>
                </c:pt>
                <c:pt idx="149">
                  <c:v>43785</c:v>
                </c:pt>
                <c:pt idx="150">
                  <c:v>43792</c:v>
                </c:pt>
                <c:pt idx="151">
                  <c:v>43799</c:v>
                </c:pt>
                <c:pt idx="152">
                  <c:v>43806</c:v>
                </c:pt>
                <c:pt idx="153">
                  <c:v>43813</c:v>
                </c:pt>
                <c:pt idx="154">
                  <c:v>43820</c:v>
                </c:pt>
                <c:pt idx="155">
                  <c:v>43827</c:v>
                </c:pt>
                <c:pt idx="156">
                  <c:v>43834</c:v>
                </c:pt>
                <c:pt idx="157">
                  <c:v>43841</c:v>
                </c:pt>
                <c:pt idx="158">
                  <c:v>43848</c:v>
                </c:pt>
                <c:pt idx="159">
                  <c:v>43855</c:v>
                </c:pt>
                <c:pt idx="160">
                  <c:v>43862</c:v>
                </c:pt>
                <c:pt idx="161">
                  <c:v>43869</c:v>
                </c:pt>
                <c:pt idx="162">
                  <c:v>43876</c:v>
                </c:pt>
                <c:pt idx="163">
                  <c:v>43883</c:v>
                </c:pt>
                <c:pt idx="164">
                  <c:v>43890</c:v>
                </c:pt>
                <c:pt idx="165">
                  <c:v>43897</c:v>
                </c:pt>
                <c:pt idx="166">
                  <c:v>43904</c:v>
                </c:pt>
                <c:pt idx="167">
                  <c:v>43911</c:v>
                </c:pt>
                <c:pt idx="168">
                  <c:v>43918</c:v>
                </c:pt>
                <c:pt idx="169">
                  <c:v>43925</c:v>
                </c:pt>
                <c:pt idx="170">
                  <c:v>43932</c:v>
                </c:pt>
                <c:pt idx="171">
                  <c:v>43939</c:v>
                </c:pt>
                <c:pt idx="172">
                  <c:v>43946</c:v>
                </c:pt>
                <c:pt idx="173">
                  <c:v>43953</c:v>
                </c:pt>
                <c:pt idx="174">
                  <c:v>43960</c:v>
                </c:pt>
                <c:pt idx="175">
                  <c:v>43967</c:v>
                </c:pt>
                <c:pt idx="176">
                  <c:v>43974</c:v>
                </c:pt>
                <c:pt idx="177">
                  <c:v>43981</c:v>
                </c:pt>
                <c:pt idx="178">
                  <c:v>43988</c:v>
                </c:pt>
                <c:pt idx="179">
                  <c:v>43995</c:v>
                </c:pt>
                <c:pt idx="180">
                  <c:v>44002</c:v>
                </c:pt>
                <c:pt idx="181">
                  <c:v>44009</c:v>
                </c:pt>
                <c:pt idx="182">
                  <c:v>44016</c:v>
                </c:pt>
                <c:pt idx="183">
                  <c:v>44023</c:v>
                </c:pt>
                <c:pt idx="184">
                  <c:v>44030</c:v>
                </c:pt>
                <c:pt idx="185">
                  <c:v>44037</c:v>
                </c:pt>
                <c:pt idx="186">
                  <c:v>44044</c:v>
                </c:pt>
                <c:pt idx="187">
                  <c:v>44051</c:v>
                </c:pt>
                <c:pt idx="188">
                  <c:v>44058</c:v>
                </c:pt>
                <c:pt idx="189">
                  <c:v>44065</c:v>
                </c:pt>
                <c:pt idx="190">
                  <c:v>44072</c:v>
                </c:pt>
                <c:pt idx="191">
                  <c:v>44079</c:v>
                </c:pt>
                <c:pt idx="192">
                  <c:v>44086</c:v>
                </c:pt>
                <c:pt idx="193">
                  <c:v>44093</c:v>
                </c:pt>
                <c:pt idx="194">
                  <c:v>44100</c:v>
                </c:pt>
                <c:pt idx="195">
                  <c:v>44107</c:v>
                </c:pt>
                <c:pt idx="196">
                  <c:v>44114</c:v>
                </c:pt>
                <c:pt idx="197">
                  <c:v>44121</c:v>
                </c:pt>
                <c:pt idx="198">
                  <c:v>44128</c:v>
                </c:pt>
                <c:pt idx="199">
                  <c:v>44135</c:v>
                </c:pt>
                <c:pt idx="200">
                  <c:v>44142</c:v>
                </c:pt>
                <c:pt idx="201">
                  <c:v>44149</c:v>
                </c:pt>
                <c:pt idx="202">
                  <c:v>44156</c:v>
                </c:pt>
                <c:pt idx="203">
                  <c:v>44163</c:v>
                </c:pt>
                <c:pt idx="204">
                  <c:v>44170</c:v>
                </c:pt>
                <c:pt idx="205">
                  <c:v>44177</c:v>
                </c:pt>
                <c:pt idx="206">
                  <c:v>44184</c:v>
                </c:pt>
                <c:pt idx="207">
                  <c:v>44191</c:v>
                </c:pt>
                <c:pt idx="208">
                  <c:v>44198</c:v>
                </c:pt>
                <c:pt idx="209">
                  <c:v>44205</c:v>
                </c:pt>
                <c:pt idx="210">
                  <c:v>44212</c:v>
                </c:pt>
                <c:pt idx="211">
                  <c:v>44219</c:v>
                </c:pt>
                <c:pt idx="212">
                  <c:v>44226</c:v>
                </c:pt>
                <c:pt idx="213">
                  <c:v>44233</c:v>
                </c:pt>
                <c:pt idx="214">
                  <c:v>44240</c:v>
                </c:pt>
                <c:pt idx="215">
                  <c:v>44247</c:v>
                </c:pt>
                <c:pt idx="216">
                  <c:v>44254</c:v>
                </c:pt>
                <c:pt idx="217">
                  <c:v>44261</c:v>
                </c:pt>
                <c:pt idx="218">
                  <c:v>44268</c:v>
                </c:pt>
                <c:pt idx="219">
                  <c:v>44275</c:v>
                </c:pt>
                <c:pt idx="220">
                  <c:v>44282</c:v>
                </c:pt>
                <c:pt idx="221">
                  <c:v>44289</c:v>
                </c:pt>
                <c:pt idx="222">
                  <c:v>44296</c:v>
                </c:pt>
                <c:pt idx="223">
                  <c:v>44303</c:v>
                </c:pt>
                <c:pt idx="224">
                  <c:v>44310</c:v>
                </c:pt>
                <c:pt idx="225">
                  <c:v>44317</c:v>
                </c:pt>
                <c:pt idx="226">
                  <c:v>44324</c:v>
                </c:pt>
                <c:pt idx="227">
                  <c:v>44331</c:v>
                </c:pt>
                <c:pt idx="228">
                  <c:v>44338</c:v>
                </c:pt>
                <c:pt idx="229">
                  <c:v>44345</c:v>
                </c:pt>
                <c:pt idx="230">
                  <c:v>44352</c:v>
                </c:pt>
                <c:pt idx="231">
                  <c:v>44359</c:v>
                </c:pt>
                <c:pt idx="232">
                  <c:v>44366</c:v>
                </c:pt>
                <c:pt idx="233">
                  <c:v>44373</c:v>
                </c:pt>
                <c:pt idx="234">
                  <c:v>44380</c:v>
                </c:pt>
                <c:pt idx="235">
                  <c:v>44387</c:v>
                </c:pt>
                <c:pt idx="236">
                  <c:v>44394</c:v>
                </c:pt>
                <c:pt idx="237">
                  <c:v>44401</c:v>
                </c:pt>
                <c:pt idx="238">
                  <c:v>44408</c:v>
                </c:pt>
                <c:pt idx="239">
                  <c:v>44415</c:v>
                </c:pt>
                <c:pt idx="240">
                  <c:v>44422</c:v>
                </c:pt>
                <c:pt idx="241">
                  <c:v>44429</c:v>
                </c:pt>
                <c:pt idx="242">
                  <c:v>44436</c:v>
                </c:pt>
                <c:pt idx="243">
                  <c:v>44443</c:v>
                </c:pt>
                <c:pt idx="244">
                  <c:v>44450</c:v>
                </c:pt>
                <c:pt idx="245">
                  <c:v>44457</c:v>
                </c:pt>
                <c:pt idx="246">
                  <c:v>44464</c:v>
                </c:pt>
                <c:pt idx="247">
                  <c:v>44471</c:v>
                </c:pt>
                <c:pt idx="248">
                  <c:v>44478</c:v>
                </c:pt>
                <c:pt idx="249">
                  <c:v>44485</c:v>
                </c:pt>
                <c:pt idx="250">
                  <c:v>44492</c:v>
                </c:pt>
                <c:pt idx="251">
                  <c:v>44499</c:v>
                </c:pt>
                <c:pt idx="252">
                  <c:v>44506</c:v>
                </c:pt>
                <c:pt idx="253">
                  <c:v>44513</c:v>
                </c:pt>
                <c:pt idx="254">
                  <c:v>44520</c:v>
                </c:pt>
                <c:pt idx="255">
                  <c:v>44527</c:v>
                </c:pt>
                <c:pt idx="256">
                  <c:v>44534</c:v>
                </c:pt>
                <c:pt idx="257">
                  <c:v>44541</c:v>
                </c:pt>
                <c:pt idx="258">
                  <c:v>44548</c:v>
                </c:pt>
                <c:pt idx="259">
                  <c:v>44555</c:v>
                </c:pt>
                <c:pt idx="260">
                  <c:v>44562</c:v>
                </c:pt>
                <c:pt idx="261">
                  <c:v>44569</c:v>
                </c:pt>
                <c:pt idx="262">
                  <c:v>44576</c:v>
                </c:pt>
                <c:pt idx="263">
                  <c:v>44583</c:v>
                </c:pt>
                <c:pt idx="264">
                  <c:v>44590</c:v>
                </c:pt>
                <c:pt idx="265">
                  <c:v>44597</c:v>
                </c:pt>
                <c:pt idx="266">
                  <c:v>44604</c:v>
                </c:pt>
                <c:pt idx="267">
                  <c:v>44611</c:v>
                </c:pt>
                <c:pt idx="268">
                  <c:v>44618</c:v>
                </c:pt>
                <c:pt idx="269">
                  <c:v>44625</c:v>
                </c:pt>
                <c:pt idx="270">
                  <c:v>44632</c:v>
                </c:pt>
                <c:pt idx="271">
                  <c:v>44639</c:v>
                </c:pt>
                <c:pt idx="272">
                  <c:v>44646</c:v>
                </c:pt>
                <c:pt idx="273">
                  <c:v>44653</c:v>
                </c:pt>
                <c:pt idx="274">
                  <c:v>44660</c:v>
                </c:pt>
                <c:pt idx="275">
                  <c:v>44667</c:v>
                </c:pt>
                <c:pt idx="276">
                  <c:v>44674</c:v>
                </c:pt>
                <c:pt idx="277">
                  <c:v>44681</c:v>
                </c:pt>
                <c:pt idx="278">
                  <c:v>44688</c:v>
                </c:pt>
                <c:pt idx="279">
                  <c:v>44695</c:v>
                </c:pt>
                <c:pt idx="280">
                  <c:v>44702</c:v>
                </c:pt>
                <c:pt idx="281">
                  <c:v>44709</c:v>
                </c:pt>
                <c:pt idx="282">
                  <c:v>44716</c:v>
                </c:pt>
                <c:pt idx="283">
                  <c:v>44723</c:v>
                </c:pt>
                <c:pt idx="284">
                  <c:v>44730</c:v>
                </c:pt>
                <c:pt idx="285">
                  <c:v>44737</c:v>
                </c:pt>
                <c:pt idx="286">
                  <c:v>44744</c:v>
                </c:pt>
                <c:pt idx="287">
                  <c:v>44751</c:v>
                </c:pt>
                <c:pt idx="288">
                  <c:v>44758</c:v>
                </c:pt>
                <c:pt idx="289">
                  <c:v>44765</c:v>
                </c:pt>
                <c:pt idx="290">
                  <c:v>44772</c:v>
                </c:pt>
                <c:pt idx="291">
                  <c:v>44779</c:v>
                </c:pt>
                <c:pt idx="292">
                  <c:v>44786</c:v>
                </c:pt>
                <c:pt idx="293">
                  <c:v>44793</c:v>
                </c:pt>
                <c:pt idx="294">
                  <c:v>44800</c:v>
                </c:pt>
                <c:pt idx="295">
                  <c:v>44807</c:v>
                </c:pt>
                <c:pt idx="296">
                  <c:v>44814</c:v>
                </c:pt>
                <c:pt idx="297">
                  <c:v>44821</c:v>
                </c:pt>
                <c:pt idx="298">
                  <c:v>44828</c:v>
                </c:pt>
                <c:pt idx="299">
                  <c:v>44835</c:v>
                </c:pt>
                <c:pt idx="300">
                  <c:v>44842</c:v>
                </c:pt>
                <c:pt idx="301">
                  <c:v>44849</c:v>
                </c:pt>
                <c:pt idx="302">
                  <c:v>44856</c:v>
                </c:pt>
                <c:pt idx="303">
                  <c:v>44863</c:v>
                </c:pt>
                <c:pt idx="304">
                  <c:v>44870</c:v>
                </c:pt>
                <c:pt idx="305">
                  <c:v>44877</c:v>
                </c:pt>
                <c:pt idx="306">
                  <c:v>44884</c:v>
                </c:pt>
                <c:pt idx="307">
                  <c:v>44891</c:v>
                </c:pt>
                <c:pt idx="308">
                  <c:v>44898</c:v>
                </c:pt>
                <c:pt idx="309">
                  <c:v>44905</c:v>
                </c:pt>
                <c:pt idx="310">
                  <c:v>44912</c:v>
                </c:pt>
                <c:pt idx="311">
                  <c:v>44919</c:v>
                </c:pt>
                <c:pt idx="312">
                  <c:v>44926</c:v>
                </c:pt>
                <c:pt idx="313">
                  <c:v>44933</c:v>
                </c:pt>
                <c:pt idx="314">
                  <c:v>44940</c:v>
                </c:pt>
                <c:pt idx="315">
                  <c:v>44947</c:v>
                </c:pt>
                <c:pt idx="316">
                  <c:v>44954</c:v>
                </c:pt>
                <c:pt idx="317">
                  <c:v>44961</c:v>
                </c:pt>
                <c:pt idx="318">
                  <c:v>44968</c:v>
                </c:pt>
                <c:pt idx="319">
                  <c:v>44975</c:v>
                </c:pt>
                <c:pt idx="320">
                  <c:v>44982</c:v>
                </c:pt>
                <c:pt idx="321">
                  <c:v>44989</c:v>
                </c:pt>
                <c:pt idx="322">
                  <c:v>44996</c:v>
                </c:pt>
                <c:pt idx="323">
                  <c:v>45003</c:v>
                </c:pt>
                <c:pt idx="324">
                  <c:v>45010</c:v>
                </c:pt>
                <c:pt idx="325">
                  <c:v>45017</c:v>
                </c:pt>
                <c:pt idx="326">
                  <c:v>45024</c:v>
                </c:pt>
                <c:pt idx="327">
                  <c:v>45031</c:v>
                </c:pt>
                <c:pt idx="328">
                  <c:v>45038</c:v>
                </c:pt>
                <c:pt idx="329">
                  <c:v>45045</c:v>
                </c:pt>
                <c:pt idx="330">
                  <c:v>45052</c:v>
                </c:pt>
                <c:pt idx="331">
                  <c:v>45059</c:v>
                </c:pt>
                <c:pt idx="332">
                  <c:v>45066</c:v>
                </c:pt>
                <c:pt idx="333">
                  <c:v>45073</c:v>
                </c:pt>
                <c:pt idx="334">
                  <c:v>45080</c:v>
                </c:pt>
                <c:pt idx="335">
                  <c:v>45087</c:v>
                </c:pt>
                <c:pt idx="336">
                  <c:v>45094</c:v>
                </c:pt>
                <c:pt idx="337">
                  <c:v>45101</c:v>
                </c:pt>
                <c:pt idx="338">
                  <c:v>45108</c:v>
                </c:pt>
                <c:pt idx="339">
                  <c:v>45115</c:v>
                </c:pt>
                <c:pt idx="340">
                  <c:v>45122</c:v>
                </c:pt>
                <c:pt idx="341">
                  <c:v>45129</c:v>
                </c:pt>
                <c:pt idx="342">
                  <c:v>45136</c:v>
                </c:pt>
                <c:pt idx="343">
                  <c:v>45143</c:v>
                </c:pt>
                <c:pt idx="344">
                  <c:v>45150</c:v>
                </c:pt>
                <c:pt idx="345">
                  <c:v>45157</c:v>
                </c:pt>
                <c:pt idx="346">
                  <c:v>45164</c:v>
                </c:pt>
                <c:pt idx="347">
                  <c:v>45171</c:v>
                </c:pt>
                <c:pt idx="348">
                  <c:v>45178</c:v>
                </c:pt>
                <c:pt idx="349">
                  <c:v>45185</c:v>
                </c:pt>
                <c:pt idx="350">
                  <c:v>45192</c:v>
                </c:pt>
                <c:pt idx="351">
                  <c:v>45199</c:v>
                </c:pt>
                <c:pt idx="352">
                  <c:v>45206</c:v>
                </c:pt>
                <c:pt idx="353">
                  <c:v>45213</c:v>
                </c:pt>
                <c:pt idx="354">
                  <c:v>45220</c:v>
                </c:pt>
                <c:pt idx="355">
                  <c:v>45227</c:v>
                </c:pt>
                <c:pt idx="356">
                  <c:v>45234</c:v>
                </c:pt>
                <c:pt idx="357">
                  <c:v>45241</c:v>
                </c:pt>
                <c:pt idx="358">
                  <c:v>45248</c:v>
                </c:pt>
                <c:pt idx="359">
                  <c:v>45255</c:v>
                </c:pt>
                <c:pt idx="360">
                  <c:v>45262</c:v>
                </c:pt>
                <c:pt idx="361">
                  <c:v>45269</c:v>
                </c:pt>
                <c:pt idx="362">
                  <c:v>45276</c:v>
                </c:pt>
                <c:pt idx="363">
                  <c:v>45283</c:v>
                </c:pt>
                <c:pt idx="364">
                  <c:v>45290</c:v>
                </c:pt>
                <c:pt idx="365">
                  <c:v>45297</c:v>
                </c:pt>
                <c:pt idx="366">
                  <c:v>45304</c:v>
                </c:pt>
                <c:pt idx="367">
                  <c:v>45311</c:v>
                </c:pt>
                <c:pt idx="368">
                  <c:v>45318</c:v>
                </c:pt>
                <c:pt idx="369">
                  <c:v>45325</c:v>
                </c:pt>
                <c:pt idx="370">
                  <c:v>45332</c:v>
                </c:pt>
                <c:pt idx="371">
                  <c:v>45339</c:v>
                </c:pt>
                <c:pt idx="372">
                  <c:v>45346</c:v>
                </c:pt>
                <c:pt idx="373">
                  <c:v>45353</c:v>
                </c:pt>
                <c:pt idx="374">
                  <c:v>45360</c:v>
                </c:pt>
                <c:pt idx="375">
                  <c:v>45367</c:v>
                </c:pt>
                <c:pt idx="376">
                  <c:v>45374</c:v>
                </c:pt>
                <c:pt idx="377">
                  <c:v>45381</c:v>
                </c:pt>
                <c:pt idx="378">
                  <c:v>45388</c:v>
                </c:pt>
                <c:pt idx="379">
                  <c:v>45395</c:v>
                </c:pt>
                <c:pt idx="380">
                  <c:v>45402</c:v>
                </c:pt>
                <c:pt idx="381">
                  <c:v>45409</c:v>
                </c:pt>
                <c:pt idx="382">
                  <c:v>45416</c:v>
                </c:pt>
                <c:pt idx="383">
                  <c:v>45423</c:v>
                </c:pt>
                <c:pt idx="384">
                  <c:v>45430</c:v>
                </c:pt>
                <c:pt idx="385">
                  <c:v>45437</c:v>
                </c:pt>
                <c:pt idx="386">
                  <c:v>45444</c:v>
                </c:pt>
                <c:pt idx="387">
                  <c:v>45451</c:v>
                </c:pt>
                <c:pt idx="388">
                  <c:v>45458</c:v>
                </c:pt>
                <c:pt idx="389">
                  <c:v>45465</c:v>
                </c:pt>
                <c:pt idx="390">
                  <c:v>45472</c:v>
                </c:pt>
                <c:pt idx="391">
                  <c:v>45479</c:v>
                </c:pt>
                <c:pt idx="392">
                  <c:v>45486</c:v>
                </c:pt>
                <c:pt idx="393">
                  <c:v>45493</c:v>
                </c:pt>
                <c:pt idx="394">
                  <c:v>45500</c:v>
                </c:pt>
                <c:pt idx="395">
                  <c:v>45507</c:v>
                </c:pt>
                <c:pt idx="396">
                  <c:v>45514</c:v>
                </c:pt>
                <c:pt idx="397">
                  <c:v>45521</c:v>
                </c:pt>
                <c:pt idx="398">
                  <c:v>45528</c:v>
                </c:pt>
                <c:pt idx="399">
                  <c:v>45535</c:v>
                </c:pt>
                <c:pt idx="400">
                  <c:v>45542</c:v>
                </c:pt>
                <c:pt idx="401">
                  <c:v>45549</c:v>
                </c:pt>
                <c:pt idx="402">
                  <c:v>45556</c:v>
                </c:pt>
                <c:pt idx="403">
                  <c:v>45563</c:v>
                </c:pt>
                <c:pt idx="404">
                  <c:v>45570</c:v>
                </c:pt>
                <c:pt idx="405">
                  <c:v>45577</c:v>
                </c:pt>
                <c:pt idx="406">
                  <c:v>45584</c:v>
                </c:pt>
                <c:pt idx="407">
                  <c:v>45591</c:v>
                </c:pt>
                <c:pt idx="408">
                  <c:v>45598</c:v>
                </c:pt>
                <c:pt idx="409">
                  <c:v>45619</c:v>
                </c:pt>
                <c:pt idx="410">
                  <c:v>45612</c:v>
                </c:pt>
                <c:pt idx="411">
                  <c:v>45619</c:v>
                </c:pt>
                <c:pt idx="412">
                  <c:v>45626</c:v>
                </c:pt>
                <c:pt idx="413">
                  <c:v>45633</c:v>
                </c:pt>
                <c:pt idx="414">
                  <c:v>45640</c:v>
                </c:pt>
                <c:pt idx="415">
                  <c:v>45647</c:v>
                </c:pt>
                <c:pt idx="416">
                  <c:v>45654</c:v>
                </c:pt>
                <c:pt idx="417">
                  <c:v>45661</c:v>
                </c:pt>
                <c:pt idx="418">
                  <c:v>45668</c:v>
                </c:pt>
                <c:pt idx="419">
                  <c:v>45675</c:v>
                </c:pt>
                <c:pt idx="420">
                  <c:v>45682</c:v>
                </c:pt>
                <c:pt idx="421">
                  <c:v>45689</c:v>
                </c:pt>
                <c:pt idx="422">
                  <c:v>45696</c:v>
                </c:pt>
                <c:pt idx="423">
                  <c:v>45703</c:v>
                </c:pt>
                <c:pt idx="424">
                  <c:v>45710</c:v>
                </c:pt>
                <c:pt idx="425">
                  <c:v>45717</c:v>
                </c:pt>
                <c:pt idx="426">
                  <c:v>45724</c:v>
                </c:pt>
                <c:pt idx="427">
                  <c:v>45731</c:v>
                </c:pt>
                <c:pt idx="428">
                  <c:v>45738</c:v>
                </c:pt>
                <c:pt idx="429">
                  <c:v>45745</c:v>
                </c:pt>
                <c:pt idx="430">
                  <c:v>45752</c:v>
                </c:pt>
                <c:pt idx="431">
                  <c:v>45759</c:v>
                </c:pt>
                <c:pt idx="432">
                  <c:v>45766</c:v>
                </c:pt>
                <c:pt idx="433">
                  <c:v>45773</c:v>
                </c:pt>
                <c:pt idx="434">
                  <c:v>45780</c:v>
                </c:pt>
                <c:pt idx="435">
                  <c:v>45787</c:v>
                </c:pt>
                <c:pt idx="436">
                  <c:v>45794</c:v>
                </c:pt>
                <c:pt idx="437">
                  <c:v>45801</c:v>
                </c:pt>
                <c:pt idx="438">
                  <c:v>45808</c:v>
                </c:pt>
                <c:pt idx="439">
                  <c:v>45815</c:v>
                </c:pt>
                <c:pt idx="440">
                  <c:v>45822</c:v>
                </c:pt>
                <c:pt idx="441">
                  <c:v>45829</c:v>
                </c:pt>
                <c:pt idx="442">
                  <c:v>45836</c:v>
                </c:pt>
                <c:pt idx="443">
                  <c:v>45843</c:v>
                </c:pt>
                <c:pt idx="444">
                  <c:v>45850</c:v>
                </c:pt>
                <c:pt idx="445">
                  <c:v>45857</c:v>
                </c:pt>
                <c:pt idx="446">
                  <c:v>45864</c:v>
                </c:pt>
                <c:pt idx="447">
                  <c:v>45871</c:v>
                </c:pt>
                <c:pt idx="448">
                  <c:v>45878</c:v>
                </c:pt>
                <c:pt idx="449">
                  <c:v>45885</c:v>
                </c:pt>
                <c:pt idx="450">
                  <c:v>45892</c:v>
                </c:pt>
                <c:pt idx="451">
                  <c:v>45899</c:v>
                </c:pt>
                <c:pt idx="452">
                  <c:v>45906</c:v>
                </c:pt>
                <c:pt idx="453">
                  <c:v>45913</c:v>
                </c:pt>
                <c:pt idx="454">
                  <c:v>45920</c:v>
                </c:pt>
                <c:pt idx="455">
                  <c:v>45927</c:v>
                </c:pt>
                <c:pt idx="456">
                  <c:v>45934</c:v>
                </c:pt>
                <c:pt idx="457">
                  <c:v>45941</c:v>
                </c:pt>
                <c:pt idx="458">
                  <c:v>45948</c:v>
                </c:pt>
                <c:pt idx="459">
                  <c:v>45955</c:v>
                </c:pt>
                <c:pt idx="460">
                  <c:v>45962</c:v>
                </c:pt>
                <c:pt idx="461">
                  <c:v>45969</c:v>
                </c:pt>
                <c:pt idx="462">
                  <c:v>45976</c:v>
                </c:pt>
                <c:pt idx="463">
                  <c:v>45983</c:v>
                </c:pt>
                <c:pt idx="464">
                  <c:v>45990</c:v>
                </c:pt>
                <c:pt idx="465">
                  <c:v>45997</c:v>
                </c:pt>
                <c:pt idx="466">
                  <c:v>46004</c:v>
                </c:pt>
                <c:pt idx="467">
                  <c:v>46011</c:v>
                </c:pt>
                <c:pt idx="468">
                  <c:v>46018</c:v>
                </c:pt>
                <c:pt idx="469">
                  <c:v>46025</c:v>
                </c:pt>
                <c:pt idx="470">
                  <c:v>46032</c:v>
                </c:pt>
                <c:pt idx="471">
                  <c:v>46039</c:v>
                </c:pt>
                <c:pt idx="472">
                  <c:v>46046</c:v>
                </c:pt>
                <c:pt idx="473">
                  <c:v>46053</c:v>
                </c:pt>
                <c:pt idx="474">
                  <c:v>46060</c:v>
                </c:pt>
                <c:pt idx="475">
                  <c:v>46067</c:v>
                </c:pt>
                <c:pt idx="476">
                  <c:v>46074</c:v>
                </c:pt>
                <c:pt idx="477">
                  <c:v>46081</c:v>
                </c:pt>
                <c:pt idx="478">
                  <c:v>46088</c:v>
                </c:pt>
                <c:pt idx="479">
                  <c:v>46095</c:v>
                </c:pt>
                <c:pt idx="480">
                  <c:v>46102</c:v>
                </c:pt>
                <c:pt idx="481">
                  <c:v>46109</c:v>
                </c:pt>
                <c:pt idx="482">
                  <c:v>46116</c:v>
                </c:pt>
                <c:pt idx="483">
                  <c:v>46123</c:v>
                </c:pt>
                <c:pt idx="484">
                  <c:v>46130</c:v>
                </c:pt>
                <c:pt idx="485">
                  <c:v>46137</c:v>
                </c:pt>
                <c:pt idx="486">
                  <c:v>46144</c:v>
                </c:pt>
                <c:pt idx="487">
                  <c:v>46151</c:v>
                </c:pt>
                <c:pt idx="488">
                  <c:v>46158</c:v>
                </c:pt>
                <c:pt idx="489">
                  <c:v>46165</c:v>
                </c:pt>
                <c:pt idx="490">
                  <c:v>46172</c:v>
                </c:pt>
                <c:pt idx="491">
                  <c:v>46179</c:v>
                </c:pt>
                <c:pt idx="492">
                  <c:v>46186</c:v>
                </c:pt>
                <c:pt idx="493">
                  <c:v>46193</c:v>
                </c:pt>
                <c:pt idx="494">
                  <c:v>46200</c:v>
                </c:pt>
              </c:numCache>
            </c:numRef>
          </c:cat>
          <c:val>
            <c:numRef>
              <c:f>'Claims Data-Wednesday'!$E$943:$E$1438</c:f>
              <c:numCache>
                <c:formatCode>#,##0</c:formatCode>
                <c:ptCount val="496"/>
                <c:pt idx="0">
                  <c:v>4585</c:v>
                </c:pt>
                <c:pt idx="1">
                  <c:v>6168</c:v>
                </c:pt>
                <c:pt idx="2">
                  <c:v>4943</c:v>
                </c:pt>
                <c:pt idx="3">
                  <c:v>3945</c:v>
                </c:pt>
                <c:pt idx="4">
                  <c:v>4700</c:v>
                </c:pt>
                <c:pt idx="5">
                  <c:v>3573</c:v>
                </c:pt>
                <c:pt idx="6">
                  <c:v>3209</c:v>
                </c:pt>
                <c:pt idx="7">
                  <c:v>2753</c:v>
                </c:pt>
                <c:pt idx="8">
                  <c:v>2449</c:v>
                </c:pt>
                <c:pt idx="9">
                  <c:v>2550</c:v>
                </c:pt>
                <c:pt idx="10">
                  <c:v>2587</c:v>
                </c:pt>
                <c:pt idx="11">
                  <c:v>2391</c:v>
                </c:pt>
                <c:pt idx="12">
                  <c:v>2517</c:v>
                </c:pt>
                <c:pt idx="13">
                  <c:v>3415</c:v>
                </c:pt>
                <c:pt idx="14">
                  <c:v>3258</c:v>
                </c:pt>
                <c:pt idx="15">
                  <c:v>2271</c:v>
                </c:pt>
                <c:pt idx="16">
                  <c:v>2403</c:v>
                </c:pt>
                <c:pt idx="17">
                  <c:v>2753</c:v>
                </c:pt>
                <c:pt idx="18">
                  <c:v>2772</c:v>
                </c:pt>
                <c:pt idx="19">
                  <c:v>2512</c:v>
                </c:pt>
                <c:pt idx="20">
                  <c:v>2564</c:v>
                </c:pt>
                <c:pt idx="21">
                  <c:v>2813</c:v>
                </c:pt>
                <c:pt idx="22">
                  <c:v>2216</c:v>
                </c:pt>
                <c:pt idx="23">
                  <c:v>2373</c:v>
                </c:pt>
                <c:pt idx="24">
                  <c:v>2741</c:v>
                </c:pt>
                <c:pt idx="25">
                  <c:v>2667</c:v>
                </c:pt>
                <c:pt idx="26">
                  <c:v>2323</c:v>
                </c:pt>
                <c:pt idx="27">
                  <c:v>2671</c:v>
                </c:pt>
                <c:pt idx="28">
                  <c:v>2699</c:v>
                </c:pt>
                <c:pt idx="29">
                  <c:v>2385</c:v>
                </c:pt>
                <c:pt idx="30">
                  <c:v>2399</c:v>
                </c:pt>
                <c:pt idx="31">
                  <c:v>2651</c:v>
                </c:pt>
                <c:pt idx="32">
                  <c:v>2709</c:v>
                </c:pt>
                <c:pt idx="33">
                  <c:v>2671</c:v>
                </c:pt>
                <c:pt idx="34">
                  <c:v>4401</c:v>
                </c:pt>
                <c:pt idx="35">
                  <c:v>2419</c:v>
                </c:pt>
                <c:pt idx="36">
                  <c:v>2016</c:v>
                </c:pt>
                <c:pt idx="37">
                  <c:v>2043</c:v>
                </c:pt>
                <c:pt idx="38">
                  <c:v>2117</c:v>
                </c:pt>
                <c:pt idx="39">
                  <c:v>2098</c:v>
                </c:pt>
                <c:pt idx="40">
                  <c:v>2713</c:v>
                </c:pt>
                <c:pt idx="41">
                  <c:v>2520</c:v>
                </c:pt>
                <c:pt idx="42">
                  <c:v>2503</c:v>
                </c:pt>
                <c:pt idx="43">
                  <c:v>3256</c:v>
                </c:pt>
                <c:pt idx="44">
                  <c:v>2524</c:v>
                </c:pt>
                <c:pt idx="45">
                  <c:v>2637</c:v>
                </c:pt>
                <c:pt idx="46">
                  <c:v>2865</c:v>
                </c:pt>
                <c:pt idx="47">
                  <c:v>2143</c:v>
                </c:pt>
                <c:pt idx="48">
                  <c:v>3360</c:v>
                </c:pt>
                <c:pt idx="49">
                  <c:v>3442</c:v>
                </c:pt>
                <c:pt idx="50">
                  <c:v>3360</c:v>
                </c:pt>
                <c:pt idx="51">
                  <c:v>4525</c:v>
                </c:pt>
                <c:pt idx="52">
                  <c:v>4538</c:v>
                </c:pt>
                <c:pt idx="53">
                  <c:v>6372</c:v>
                </c:pt>
                <c:pt idx="54">
                  <c:v>5433</c:v>
                </c:pt>
                <c:pt idx="55">
                  <c:v>3458</c:v>
                </c:pt>
                <c:pt idx="56">
                  <c:v>3357</c:v>
                </c:pt>
                <c:pt idx="57">
                  <c:v>2884</c:v>
                </c:pt>
                <c:pt idx="58">
                  <c:v>2791</c:v>
                </c:pt>
                <c:pt idx="59">
                  <c:v>2618</c:v>
                </c:pt>
                <c:pt idx="60">
                  <c:v>2173</c:v>
                </c:pt>
                <c:pt idx="61">
                  <c:v>2409</c:v>
                </c:pt>
                <c:pt idx="62">
                  <c:v>2136</c:v>
                </c:pt>
                <c:pt idx="63">
                  <c:v>2096</c:v>
                </c:pt>
                <c:pt idx="64">
                  <c:v>2141</c:v>
                </c:pt>
                <c:pt idx="65">
                  <c:v>2019</c:v>
                </c:pt>
                <c:pt idx="66">
                  <c:v>2669</c:v>
                </c:pt>
                <c:pt idx="67">
                  <c:v>2534</c:v>
                </c:pt>
                <c:pt idx="68">
                  <c:v>1980</c:v>
                </c:pt>
                <c:pt idx="69">
                  <c:v>1948</c:v>
                </c:pt>
                <c:pt idx="70">
                  <c:v>2126</c:v>
                </c:pt>
                <c:pt idx="71">
                  <c:v>2186</c:v>
                </c:pt>
                <c:pt idx="72">
                  <c:v>2058</c:v>
                </c:pt>
                <c:pt idx="73">
                  <c:v>2035</c:v>
                </c:pt>
                <c:pt idx="74">
                  <c:v>1968</c:v>
                </c:pt>
                <c:pt idx="75">
                  <c:v>2242</c:v>
                </c:pt>
                <c:pt idx="76">
                  <c:v>2257</c:v>
                </c:pt>
                <c:pt idx="77">
                  <c:v>2535</c:v>
                </c:pt>
                <c:pt idx="78">
                  <c:v>2170</c:v>
                </c:pt>
                <c:pt idx="79">
                  <c:v>2511</c:v>
                </c:pt>
                <c:pt idx="80">
                  <c:v>2293</c:v>
                </c:pt>
                <c:pt idx="81">
                  <c:v>1946</c:v>
                </c:pt>
                <c:pt idx="82">
                  <c:v>2053</c:v>
                </c:pt>
                <c:pt idx="83">
                  <c:v>1998</c:v>
                </c:pt>
                <c:pt idx="84">
                  <c:v>1991</c:v>
                </c:pt>
                <c:pt idx="85">
                  <c:v>2050</c:v>
                </c:pt>
                <c:pt idx="86">
                  <c:v>1959</c:v>
                </c:pt>
                <c:pt idx="87">
                  <c:v>2951</c:v>
                </c:pt>
                <c:pt idx="88">
                  <c:v>2139</c:v>
                </c:pt>
                <c:pt idx="89">
                  <c:v>1987</c:v>
                </c:pt>
                <c:pt idx="90">
                  <c:v>2010</c:v>
                </c:pt>
                <c:pt idx="91">
                  <c:v>1790</c:v>
                </c:pt>
                <c:pt idx="92">
                  <c:v>1922</c:v>
                </c:pt>
                <c:pt idx="93">
                  <c:v>2134</c:v>
                </c:pt>
                <c:pt idx="94">
                  <c:v>2235</c:v>
                </c:pt>
                <c:pt idx="95">
                  <c:v>2500</c:v>
                </c:pt>
                <c:pt idx="96">
                  <c:v>3434</c:v>
                </c:pt>
                <c:pt idx="97">
                  <c:v>2902</c:v>
                </c:pt>
                <c:pt idx="98">
                  <c:v>2791</c:v>
                </c:pt>
                <c:pt idx="99">
                  <c:v>2896</c:v>
                </c:pt>
                <c:pt idx="100">
                  <c:v>3977</c:v>
                </c:pt>
                <c:pt idx="101">
                  <c:v>3379</c:v>
                </c:pt>
                <c:pt idx="102">
                  <c:v>3380</c:v>
                </c:pt>
                <c:pt idx="103">
                  <c:v>4453</c:v>
                </c:pt>
                <c:pt idx="104">
                  <c:v>4232</c:v>
                </c:pt>
                <c:pt idx="105">
                  <c:v>4578</c:v>
                </c:pt>
                <c:pt idx="106">
                  <c:v>4835</c:v>
                </c:pt>
                <c:pt idx="107">
                  <c:v>3840</c:v>
                </c:pt>
                <c:pt idx="108">
                  <c:v>3467</c:v>
                </c:pt>
                <c:pt idx="109">
                  <c:v>3317</c:v>
                </c:pt>
                <c:pt idx="110">
                  <c:v>3462</c:v>
                </c:pt>
                <c:pt idx="111">
                  <c:v>2441</c:v>
                </c:pt>
                <c:pt idx="112">
                  <c:v>2367</c:v>
                </c:pt>
                <c:pt idx="113">
                  <c:v>2423</c:v>
                </c:pt>
                <c:pt idx="114">
                  <c:v>2845</c:v>
                </c:pt>
                <c:pt idx="115">
                  <c:v>2088</c:v>
                </c:pt>
                <c:pt idx="116">
                  <c:v>2069</c:v>
                </c:pt>
                <c:pt idx="117">
                  <c:v>2033</c:v>
                </c:pt>
                <c:pt idx="118">
                  <c:v>3038</c:v>
                </c:pt>
                <c:pt idx="119">
                  <c:v>2370</c:v>
                </c:pt>
                <c:pt idx="120">
                  <c:v>2719</c:v>
                </c:pt>
                <c:pt idx="121">
                  <c:v>2200</c:v>
                </c:pt>
                <c:pt idx="122">
                  <c:v>2086</c:v>
                </c:pt>
                <c:pt idx="123">
                  <c:v>2049</c:v>
                </c:pt>
                <c:pt idx="124">
                  <c:v>2009</c:v>
                </c:pt>
                <c:pt idx="125">
                  <c:v>1905</c:v>
                </c:pt>
                <c:pt idx="126">
                  <c:v>2101</c:v>
                </c:pt>
                <c:pt idx="127">
                  <c:v>2821</c:v>
                </c:pt>
                <c:pt idx="128">
                  <c:v>2120</c:v>
                </c:pt>
                <c:pt idx="129">
                  <c:v>1960</c:v>
                </c:pt>
                <c:pt idx="130">
                  <c:v>2225</c:v>
                </c:pt>
                <c:pt idx="131">
                  <c:v>2090</c:v>
                </c:pt>
                <c:pt idx="132">
                  <c:v>3527</c:v>
                </c:pt>
                <c:pt idx="133">
                  <c:v>2283</c:v>
                </c:pt>
                <c:pt idx="134">
                  <c:v>2051</c:v>
                </c:pt>
                <c:pt idx="135">
                  <c:v>2129</c:v>
                </c:pt>
                <c:pt idx="136">
                  <c:v>2518</c:v>
                </c:pt>
                <c:pt idx="137">
                  <c:v>2043</c:v>
                </c:pt>
                <c:pt idx="138">
                  <c:v>1989</c:v>
                </c:pt>
                <c:pt idx="139">
                  <c:v>1979</c:v>
                </c:pt>
                <c:pt idx="140">
                  <c:v>1986</c:v>
                </c:pt>
                <c:pt idx="141">
                  <c:v>2001</c:v>
                </c:pt>
                <c:pt idx="142">
                  <c:v>2797</c:v>
                </c:pt>
                <c:pt idx="143">
                  <c:v>2319</c:v>
                </c:pt>
                <c:pt idx="144">
                  <c:v>2672</c:v>
                </c:pt>
                <c:pt idx="145">
                  <c:v>2749</c:v>
                </c:pt>
                <c:pt idx="146">
                  <c:v>2116</c:v>
                </c:pt>
                <c:pt idx="147">
                  <c:v>2138</c:v>
                </c:pt>
                <c:pt idx="148">
                  <c:v>2381</c:v>
                </c:pt>
                <c:pt idx="149">
                  <c:v>3064</c:v>
                </c:pt>
                <c:pt idx="150">
                  <c:v>2725</c:v>
                </c:pt>
                <c:pt idx="151">
                  <c:v>3053</c:v>
                </c:pt>
                <c:pt idx="152">
                  <c:v>2312</c:v>
                </c:pt>
                <c:pt idx="153">
                  <c:v>4033</c:v>
                </c:pt>
                <c:pt idx="154">
                  <c:v>3411</c:v>
                </c:pt>
                <c:pt idx="155">
                  <c:v>3911</c:v>
                </c:pt>
                <c:pt idx="156">
                  <c:v>3418</c:v>
                </c:pt>
                <c:pt idx="157">
                  <c:v>4434</c:v>
                </c:pt>
                <c:pt idx="158">
                  <c:v>4890</c:v>
                </c:pt>
                <c:pt idx="159">
                  <c:v>3741</c:v>
                </c:pt>
                <c:pt idx="160">
                  <c:v>2956</c:v>
                </c:pt>
                <c:pt idx="161">
                  <c:v>3016</c:v>
                </c:pt>
                <c:pt idx="162">
                  <c:v>2725</c:v>
                </c:pt>
                <c:pt idx="163">
                  <c:v>2556</c:v>
                </c:pt>
                <c:pt idx="164">
                  <c:v>2979</c:v>
                </c:pt>
                <c:pt idx="165">
                  <c:v>2276</c:v>
                </c:pt>
                <c:pt idx="166">
                  <c:v>2223</c:v>
                </c:pt>
                <c:pt idx="167">
                  <c:v>2596</c:v>
                </c:pt>
                <c:pt idx="168">
                  <c:v>59755</c:v>
                </c:pt>
                <c:pt idx="169">
                  <c:v>139174</c:v>
                </c:pt>
                <c:pt idx="170">
                  <c:v>127010</c:v>
                </c:pt>
                <c:pt idx="171">
                  <c:v>113755</c:v>
                </c:pt>
                <c:pt idx="172">
                  <c:v>72756</c:v>
                </c:pt>
                <c:pt idx="173">
                  <c:v>55774</c:v>
                </c:pt>
                <c:pt idx="174">
                  <c:v>42290</c:v>
                </c:pt>
                <c:pt idx="175">
                  <c:v>29668</c:v>
                </c:pt>
                <c:pt idx="176">
                  <c:v>29436</c:v>
                </c:pt>
                <c:pt idx="177">
                  <c:v>25523</c:v>
                </c:pt>
                <c:pt idx="178">
                  <c:v>22914</c:v>
                </c:pt>
                <c:pt idx="179">
                  <c:v>22931</c:v>
                </c:pt>
                <c:pt idx="180">
                  <c:v>24017</c:v>
                </c:pt>
                <c:pt idx="181">
                  <c:v>29331</c:v>
                </c:pt>
                <c:pt idx="182">
                  <c:v>44827</c:v>
                </c:pt>
                <c:pt idx="183">
                  <c:v>22102</c:v>
                </c:pt>
                <c:pt idx="184">
                  <c:v>28360</c:v>
                </c:pt>
                <c:pt idx="185">
                  <c:v>17911</c:v>
                </c:pt>
                <c:pt idx="186">
                  <c:v>20129</c:v>
                </c:pt>
                <c:pt idx="187">
                  <c:v>12551</c:v>
                </c:pt>
                <c:pt idx="188">
                  <c:v>10624</c:v>
                </c:pt>
                <c:pt idx="189">
                  <c:v>11569</c:v>
                </c:pt>
                <c:pt idx="190">
                  <c:v>10597</c:v>
                </c:pt>
                <c:pt idx="191">
                  <c:v>10779</c:v>
                </c:pt>
                <c:pt idx="192">
                  <c:v>11255</c:v>
                </c:pt>
                <c:pt idx="193">
                  <c:v>13245</c:v>
                </c:pt>
                <c:pt idx="194">
                  <c:v>11702</c:v>
                </c:pt>
                <c:pt idx="195">
                  <c:v>10209</c:v>
                </c:pt>
                <c:pt idx="196">
                  <c:v>10076</c:v>
                </c:pt>
                <c:pt idx="197">
                  <c:v>17916</c:v>
                </c:pt>
                <c:pt idx="198">
                  <c:v>15421</c:v>
                </c:pt>
                <c:pt idx="199">
                  <c:v>13407</c:v>
                </c:pt>
                <c:pt idx="200">
                  <c:v>13413</c:v>
                </c:pt>
                <c:pt idx="201">
                  <c:v>14111</c:v>
                </c:pt>
                <c:pt idx="202">
                  <c:v>15422</c:v>
                </c:pt>
                <c:pt idx="203">
                  <c:v>18829</c:v>
                </c:pt>
                <c:pt idx="204">
                  <c:v>20575</c:v>
                </c:pt>
                <c:pt idx="205">
                  <c:v>23622</c:v>
                </c:pt>
                <c:pt idx="206">
                  <c:v>15702</c:v>
                </c:pt>
                <c:pt idx="207">
                  <c:v>12234</c:v>
                </c:pt>
                <c:pt idx="208">
                  <c:v>12013</c:v>
                </c:pt>
                <c:pt idx="209">
                  <c:v>14796</c:v>
                </c:pt>
                <c:pt idx="210">
                  <c:v>17724</c:v>
                </c:pt>
                <c:pt idx="211">
                  <c:v>14256</c:v>
                </c:pt>
                <c:pt idx="212">
                  <c:v>13354</c:v>
                </c:pt>
                <c:pt idx="213">
                  <c:v>12539</c:v>
                </c:pt>
                <c:pt idx="214">
                  <c:v>13508</c:v>
                </c:pt>
                <c:pt idx="215">
                  <c:v>12287</c:v>
                </c:pt>
                <c:pt idx="216">
                  <c:v>9735</c:v>
                </c:pt>
                <c:pt idx="217">
                  <c:v>10081</c:v>
                </c:pt>
                <c:pt idx="218">
                  <c:v>9237</c:v>
                </c:pt>
                <c:pt idx="219">
                  <c:v>13965</c:v>
                </c:pt>
                <c:pt idx="220">
                  <c:v>13045</c:v>
                </c:pt>
                <c:pt idx="221">
                  <c:v>9260</c:v>
                </c:pt>
                <c:pt idx="222">
                  <c:v>8071</c:v>
                </c:pt>
                <c:pt idx="223">
                  <c:v>9542</c:v>
                </c:pt>
                <c:pt idx="224">
                  <c:v>14026</c:v>
                </c:pt>
                <c:pt idx="225">
                  <c:v>14507</c:v>
                </c:pt>
                <c:pt idx="226">
                  <c:v>8581</c:v>
                </c:pt>
                <c:pt idx="227">
                  <c:v>7786</c:v>
                </c:pt>
                <c:pt idx="228">
                  <c:v>6957</c:v>
                </c:pt>
                <c:pt idx="229">
                  <c:v>6152</c:v>
                </c:pt>
                <c:pt idx="230">
                  <c:v>5940</c:v>
                </c:pt>
                <c:pt idx="231">
                  <c:v>5106</c:v>
                </c:pt>
                <c:pt idx="232">
                  <c:v>4594</c:v>
                </c:pt>
                <c:pt idx="233">
                  <c:v>5030</c:v>
                </c:pt>
                <c:pt idx="234">
                  <c:v>6371</c:v>
                </c:pt>
                <c:pt idx="235">
                  <c:v>5465</c:v>
                </c:pt>
                <c:pt idx="236">
                  <c:v>6608</c:v>
                </c:pt>
                <c:pt idx="237">
                  <c:v>6370</c:v>
                </c:pt>
                <c:pt idx="238">
                  <c:v>6106</c:v>
                </c:pt>
                <c:pt idx="239">
                  <c:v>9678</c:v>
                </c:pt>
                <c:pt idx="240">
                  <c:v>7101</c:v>
                </c:pt>
                <c:pt idx="241">
                  <c:v>6531</c:v>
                </c:pt>
                <c:pt idx="242">
                  <c:v>6254</c:v>
                </c:pt>
                <c:pt idx="243">
                  <c:v>5574</c:v>
                </c:pt>
                <c:pt idx="244">
                  <c:v>5889</c:v>
                </c:pt>
                <c:pt idx="245">
                  <c:v>3957</c:v>
                </c:pt>
                <c:pt idx="246">
                  <c:v>3867</c:v>
                </c:pt>
                <c:pt idx="247">
                  <c:v>3433</c:v>
                </c:pt>
                <c:pt idx="248">
                  <c:v>3432</c:v>
                </c:pt>
                <c:pt idx="249">
                  <c:v>3741</c:v>
                </c:pt>
                <c:pt idx="250">
                  <c:v>3322</c:v>
                </c:pt>
                <c:pt idx="251">
                  <c:v>3137</c:v>
                </c:pt>
                <c:pt idx="252">
                  <c:v>3230</c:v>
                </c:pt>
                <c:pt idx="253">
                  <c:v>3574</c:v>
                </c:pt>
                <c:pt idx="254">
                  <c:v>3798</c:v>
                </c:pt>
                <c:pt idx="255">
                  <c:v>3566</c:v>
                </c:pt>
                <c:pt idx="256">
                  <c:v>3203</c:v>
                </c:pt>
                <c:pt idx="257">
                  <c:v>5763</c:v>
                </c:pt>
                <c:pt idx="258">
                  <c:v>4481</c:v>
                </c:pt>
                <c:pt idx="259">
                  <c:v>4834</c:v>
                </c:pt>
                <c:pt idx="260">
                  <c:v>6199</c:v>
                </c:pt>
                <c:pt idx="261">
                  <c:v>6452</c:v>
                </c:pt>
                <c:pt idx="262">
                  <c:v>11926</c:v>
                </c:pt>
                <c:pt idx="263">
                  <c:v>9023</c:v>
                </c:pt>
                <c:pt idx="264">
                  <c:v>6793</c:v>
                </c:pt>
                <c:pt idx="265">
                  <c:v>7732</c:v>
                </c:pt>
                <c:pt idx="266">
                  <c:v>5972</c:v>
                </c:pt>
                <c:pt idx="267">
                  <c:v>5403</c:v>
                </c:pt>
                <c:pt idx="268">
                  <c:v>4363</c:v>
                </c:pt>
                <c:pt idx="269">
                  <c:v>3689</c:v>
                </c:pt>
                <c:pt idx="270">
                  <c:v>3295</c:v>
                </c:pt>
                <c:pt idx="271">
                  <c:v>3508</c:v>
                </c:pt>
                <c:pt idx="272">
                  <c:v>3274</c:v>
                </c:pt>
                <c:pt idx="273">
                  <c:v>3226</c:v>
                </c:pt>
                <c:pt idx="274">
                  <c:v>3383</c:v>
                </c:pt>
                <c:pt idx="275">
                  <c:v>6576</c:v>
                </c:pt>
                <c:pt idx="276">
                  <c:v>5758</c:v>
                </c:pt>
                <c:pt idx="277">
                  <c:v>6399</c:v>
                </c:pt>
                <c:pt idx="278">
                  <c:v>5779</c:v>
                </c:pt>
                <c:pt idx="279">
                  <c:v>4438</c:v>
                </c:pt>
                <c:pt idx="280">
                  <c:v>4257</c:v>
                </c:pt>
                <c:pt idx="281">
                  <c:v>3865</c:v>
                </c:pt>
                <c:pt idx="282">
                  <c:v>3439</c:v>
                </c:pt>
                <c:pt idx="283">
                  <c:v>3315</c:v>
                </c:pt>
                <c:pt idx="284">
                  <c:v>3626</c:v>
                </c:pt>
                <c:pt idx="285">
                  <c:v>4314</c:v>
                </c:pt>
                <c:pt idx="286">
                  <c:v>3839</c:v>
                </c:pt>
                <c:pt idx="287">
                  <c:v>4914</c:v>
                </c:pt>
                <c:pt idx="288">
                  <c:v>7148</c:v>
                </c:pt>
                <c:pt idx="289">
                  <c:v>5283</c:v>
                </c:pt>
                <c:pt idx="290">
                  <c:v>4013</c:v>
                </c:pt>
                <c:pt idx="291">
                  <c:v>4036</c:v>
                </c:pt>
                <c:pt idx="292">
                  <c:v>4618</c:v>
                </c:pt>
                <c:pt idx="293">
                  <c:v>5309</c:v>
                </c:pt>
                <c:pt idx="294">
                  <c:v>4046</c:v>
                </c:pt>
                <c:pt idx="295">
                  <c:v>3323</c:v>
                </c:pt>
                <c:pt idx="296">
                  <c:v>3933</c:v>
                </c:pt>
                <c:pt idx="297">
                  <c:v>4671</c:v>
                </c:pt>
                <c:pt idx="298">
                  <c:v>3568</c:v>
                </c:pt>
                <c:pt idx="299">
                  <c:v>3110</c:v>
                </c:pt>
                <c:pt idx="300">
                  <c:v>2978</c:v>
                </c:pt>
                <c:pt idx="301">
                  <c:v>4649</c:v>
                </c:pt>
                <c:pt idx="302">
                  <c:v>3490</c:v>
                </c:pt>
                <c:pt idx="303">
                  <c:v>3454</c:v>
                </c:pt>
                <c:pt idx="304">
                  <c:v>3757</c:v>
                </c:pt>
                <c:pt idx="305">
                  <c:v>4985</c:v>
                </c:pt>
                <c:pt idx="306">
                  <c:v>3849</c:v>
                </c:pt>
                <c:pt idx="307">
                  <c:v>4234</c:v>
                </c:pt>
                <c:pt idx="308">
                  <c:v>3702</c:v>
                </c:pt>
                <c:pt idx="309">
                  <c:v>6168</c:v>
                </c:pt>
                <c:pt idx="310">
                  <c:v>4633</c:v>
                </c:pt>
                <c:pt idx="311">
                  <c:v>4545</c:v>
                </c:pt>
                <c:pt idx="312">
                  <c:v>5591</c:v>
                </c:pt>
                <c:pt idx="313">
                  <c:v>6682</c:v>
                </c:pt>
                <c:pt idx="314">
                  <c:v>6934</c:v>
                </c:pt>
                <c:pt idx="315">
                  <c:v>5469</c:v>
                </c:pt>
                <c:pt idx="316">
                  <c:v>4216</c:v>
                </c:pt>
                <c:pt idx="317">
                  <c:v>4225</c:v>
                </c:pt>
                <c:pt idx="318">
                  <c:v>4500</c:v>
                </c:pt>
                <c:pt idx="319">
                  <c:v>4149</c:v>
                </c:pt>
                <c:pt idx="320">
                  <c:v>3329</c:v>
                </c:pt>
                <c:pt idx="321">
                  <c:v>3231</c:v>
                </c:pt>
                <c:pt idx="322">
                  <c:v>3572</c:v>
                </c:pt>
                <c:pt idx="323">
                  <c:v>4272</c:v>
                </c:pt>
                <c:pt idx="324">
                  <c:v>3838</c:v>
                </c:pt>
                <c:pt idx="325">
                  <c:v>1279</c:v>
                </c:pt>
                <c:pt idx="326">
                  <c:v>5736</c:v>
                </c:pt>
                <c:pt idx="327">
                  <c:v>4810</c:v>
                </c:pt>
                <c:pt idx="328">
                  <c:v>3294</c:v>
                </c:pt>
                <c:pt idx="329">
                  <c:v>2989</c:v>
                </c:pt>
                <c:pt idx="330">
                  <c:v>3053</c:v>
                </c:pt>
                <c:pt idx="331">
                  <c:v>3568</c:v>
                </c:pt>
                <c:pt idx="332">
                  <c:v>2915</c:v>
                </c:pt>
                <c:pt idx="333">
                  <c:v>2837</c:v>
                </c:pt>
                <c:pt idx="334">
                  <c:v>2940</c:v>
                </c:pt>
                <c:pt idx="335">
                  <c:v>3199</c:v>
                </c:pt>
                <c:pt idx="336">
                  <c:v>4790</c:v>
                </c:pt>
                <c:pt idx="337">
                  <c:v>2807</c:v>
                </c:pt>
                <c:pt idx="338">
                  <c:v>2955</c:v>
                </c:pt>
                <c:pt idx="339">
                  <c:v>4504</c:v>
                </c:pt>
                <c:pt idx="340">
                  <c:v>5033</c:v>
                </c:pt>
                <c:pt idx="341">
                  <c:v>3673</c:v>
                </c:pt>
                <c:pt idx="342">
                  <c:v>3081</c:v>
                </c:pt>
                <c:pt idx="343">
                  <c:v>2720</c:v>
                </c:pt>
                <c:pt idx="344">
                  <c:v>3478</c:v>
                </c:pt>
                <c:pt idx="345">
                  <c:v>3216</c:v>
                </c:pt>
                <c:pt idx="346">
                  <c:v>2731</c:v>
                </c:pt>
                <c:pt idx="347">
                  <c:v>2603</c:v>
                </c:pt>
                <c:pt idx="348">
                  <c:v>3296</c:v>
                </c:pt>
                <c:pt idx="349">
                  <c:v>5923</c:v>
                </c:pt>
                <c:pt idx="350">
                  <c:v>3162</c:v>
                </c:pt>
                <c:pt idx="351">
                  <c:v>2457</c:v>
                </c:pt>
                <c:pt idx="352">
                  <c:v>2763</c:v>
                </c:pt>
                <c:pt idx="353">
                  <c:v>3284</c:v>
                </c:pt>
                <c:pt idx="354">
                  <c:v>3023</c:v>
                </c:pt>
                <c:pt idx="355">
                  <c:v>3065</c:v>
                </c:pt>
                <c:pt idx="356">
                  <c:v>2818</c:v>
                </c:pt>
                <c:pt idx="357">
                  <c:v>3233</c:v>
                </c:pt>
                <c:pt idx="358">
                  <c:v>3806</c:v>
                </c:pt>
                <c:pt idx="359">
                  <c:v>3359</c:v>
                </c:pt>
                <c:pt idx="360">
                  <c:v>2885</c:v>
                </c:pt>
                <c:pt idx="361">
                  <c:v>5123</c:v>
                </c:pt>
                <c:pt idx="362">
                  <c:v>3765</c:v>
                </c:pt>
                <c:pt idx="363">
                  <c:v>3766</c:v>
                </c:pt>
                <c:pt idx="364">
                  <c:v>4411</c:v>
                </c:pt>
                <c:pt idx="365">
                  <c:v>4956</c:v>
                </c:pt>
                <c:pt idx="366">
                  <c:v>4925</c:v>
                </c:pt>
                <c:pt idx="367">
                  <c:v>5237</c:v>
                </c:pt>
                <c:pt idx="368">
                  <c:v>3996</c:v>
                </c:pt>
                <c:pt idx="369">
                  <c:v>4078</c:v>
                </c:pt>
                <c:pt idx="370">
                  <c:v>3503</c:v>
                </c:pt>
                <c:pt idx="371">
                  <c:v>3221</c:v>
                </c:pt>
                <c:pt idx="372">
                  <c:v>2861</c:v>
                </c:pt>
                <c:pt idx="373">
                  <c:v>2594</c:v>
                </c:pt>
                <c:pt idx="374">
                  <c:v>2451</c:v>
                </c:pt>
                <c:pt idx="375">
                  <c:v>2878</c:v>
                </c:pt>
                <c:pt idx="376">
                  <c:v>2450</c:v>
                </c:pt>
                <c:pt idx="377">
                  <c:v>3137</c:v>
                </c:pt>
                <c:pt idx="378">
                  <c:v>2791</c:v>
                </c:pt>
                <c:pt idx="379">
                  <c:v>2643</c:v>
                </c:pt>
                <c:pt idx="380">
                  <c:v>3083</c:v>
                </c:pt>
                <c:pt idx="381">
                  <c:v>2453</c:v>
                </c:pt>
                <c:pt idx="382">
                  <c:v>2344</c:v>
                </c:pt>
                <c:pt idx="383">
                  <c:v>4711</c:v>
                </c:pt>
                <c:pt idx="384">
                  <c:v>3632</c:v>
                </c:pt>
                <c:pt idx="385">
                  <c:v>2527</c:v>
                </c:pt>
                <c:pt idx="386">
                  <c:v>2595</c:v>
                </c:pt>
                <c:pt idx="387">
                  <c:v>2339</c:v>
                </c:pt>
                <c:pt idx="388">
                  <c:v>3442</c:v>
                </c:pt>
                <c:pt idx="389">
                  <c:v>3087</c:v>
                </c:pt>
                <c:pt idx="390">
                  <c:v>2967</c:v>
                </c:pt>
                <c:pt idx="391">
                  <c:v>2894</c:v>
                </c:pt>
                <c:pt idx="392">
                  <c:v>5729</c:v>
                </c:pt>
                <c:pt idx="393">
                  <c:v>4322</c:v>
                </c:pt>
                <c:pt idx="394">
                  <c:v>3045</c:v>
                </c:pt>
                <c:pt idx="395">
                  <c:v>2733</c:v>
                </c:pt>
                <c:pt idx="396">
                  <c:v>2751</c:v>
                </c:pt>
                <c:pt idx="397">
                  <c:v>2831</c:v>
                </c:pt>
                <c:pt idx="398">
                  <c:v>3685</c:v>
                </c:pt>
                <c:pt idx="399">
                  <c:v>3880</c:v>
                </c:pt>
                <c:pt idx="400">
                  <c:v>3084</c:v>
                </c:pt>
                <c:pt idx="401">
                  <c:v>3195</c:v>
                </c:pt>
                <c:pt idx="402">
                  <c:v>3045</c:v>
                </c:pt>
                <c:pt idx="403">
                  <c:v>2640</c:v>
                </c:pt>
                <c:pt idx="404">
                  <c:v>3297</c:v>
                </c:pt>
                <c:pt idx="405">
                  <c:v>5910</c:v>
                </c:pt>
                <c:pt idx="406">
                  <c:v>3737</c:v>
                </c:pt>
                <c:pt idx="407">
                  <c:v>3082</c:v>
                </c:pt>
                <c:pt idx="408">
                  <c:v>3152</c:v>
                </c:pt>
                <c:pt idx="409">
                  <c:v>2979</c:v>
                </c:pt>
                <c:pt idx="410">
                  <c:v>4047</c:v>
                </c:pt>
                <c:pt idx="411">
                  <c:v>2926</c:v>
                </c:pt>
                <c:pt idx="412">
                  <c:v>3235</c:v>
                </c:pt>
                <c:pt idx="413">
                  <c:v>2883</c:v>
                </c:pt>
                <c:pt idx="414">
                  <c:v>5319</c:v>
                </c:pt>
                <c:pt idx="415">
                  <c:v>3846</c:v>
                </c:pt>
                <c:pt idx="416">
                  <c:v>3726</c:v>
                </c:pt>
                <c:pt idx="417">
                  <c:v>3675</c:v>
                </c:pt>
                <c:pt idx="418">
                  <c:v>5294</c:v>
                </c:pt>
                <c:pt idx="419">
                  <c:v>5904</c:v>
                </c:pt>
                <c:pt idx="420">
                  <c:v>4591</c:v>
                </c:pt>
                <c:pt idx="421">
                  <c:v>3617</c:v>
                </c:pt>
                <c:pt idx="422">
                  <c:v>3489</c:v>
                </c:pt>
                <c:pt idx="423">
                  <c:v>3107</c:v>
                </c:pt>
                <c:pt idx="424">
                  <c:v>3087</c:v>
                </c:pt>
                <c:pt idx="425">
                  <c:v>3062</c:v>
                </c:pt>
                <c:pt idx="426">
                  <c:v>2963</c:v>
                </c:pt>
                <c:pt idx="427">
                  <c:v>2778</c:v>
                </c:pt>
                <c:pt idx="428">
                  <c:v>2366</c:v>
                </c:pt>
                <c:pt idx="429">
                  <c:v>2550</c:v>
                </c:pt>
                <c:pt idx="430">
                  <c:v>2485</c:v>
                </c:pt>
                <c:pt idx="431">
                  <c:v>2496</c:v>
                </c:pt>
                <c:pt idx="432">
                  <c:v>3104</c:v>
                </c:pt>
                <c:pt idx="433">
                  <c:v>2609</c:v>
                </c:pt>
                <c:pt idx="434">
                  <c:v>2566</c:v>
                </c:pt>
                <c:pt idx="435">
                  <c:v>2749</c:v>
                </c:pt>
                <c:pt idx="436">
                  <c:v>2564</c:v>
                </c:pt>
                <c:pt idx="437">
                  <c:v>2512</c:v>
                </c:pt>
                <c:pt idx="438">
                  <c:v>2504</c:v>
                </c:pt>
                <c:pt idx="439">
                  <c:v>2504</c:v>
                </c:pt>
                <c:pt idx="440">
                  <c:v>3454</c:v>
                </c:pt>
                <c:pt idx="441">
                  <c:v>2707</c:v>
                </c:pt>
                <c:pt idx="442">
                  <c:v>2436</c:v>
                </c:pt>
                <c:pt idx="443">
                  <c:v>2502</c:v>
                </c:pt>
                <c:pt idx="444">
                  <c:v>2789</c:v>
                </c:pt>
                <c:pt idx="445">
                  <c:v>3259</c:v>
                </c:pt>
                <c:pt idx="446">
                  <c:v>3264</c:v>
                </c:pt>
                <c:pt idx="447">
                  <c:v>2359</c:v>
                </c:pt>
                <c:pt idx="448">
                  <c:v>2550</c:v>
                </c:pt>
                <c:pt idx="449">
                  <c:v>2607</c:v>
                </c:pt>
                <c:pt idx="450">
                  <c:v>2574</c:v>
                </c:pt>
                <c:pt idx="451">
                  <c:v>2653</c:v>
                </c:pt>
                <c:pt idx="452">
                  <c:v>2361</c:v>
                </c:pt>
                <c:pt idx="453">
                  <c:v>2348</c:v>
                </c:pt>
                <c:pt idx="454">
                  <c:v>2652</c:v>
                </c:pt>
                <c:pt idx="455">
                  <c:v>2452</c:v>
                </c:pt>
                <c:pt idx="456">
                  <c:v>2285</c:v>
                </c:pt>
                <c:pt idx="457">
                  <c:v>2945</c:v>
                </c:pt>
                <c:pt idx="458">
                  <c:v>3018</c:v>
                </c:pt>
                <c:pt idx="459">
                  <c:v>2306</c:v>
                </c:pt>
                <c:pt idx="460">
                  <c:v>2431</c:v>
                </c:pt>
                <c:pt idx="461">
                  <c:v>3310</c:v>
                </c:pt>
                <c:pt idx="462">
                  <c:v>2899</c:v>
                </c:pt>
                <c:pt idx="463">
                  <c:v>2595</c:v>
                </c:pt>
                <c:pt idx="464">
                  <c:v>2758</c:v>
                </c:pt>
                <c:pt idx="465">
                  <c:v>2239</c:v>
                </c:pt>
                <c:pt idx="466">
                  <c:v>4729</c:v>
                </c:pt>
                <c:pt idx="467">
                  <c:v>3953</c:v>
                </c:pt>
                <c:pt idx="468">
                  <c:v>3445</c:v>
                </c:pt>
                <c:pt idx="469">
                  <c:v>3479</c:v>
                </c:pt>
                <c:pt idx="470">
                  <c:v>4665</c:v>
                </c:pt>
                <c:pt idx="471">
                  <c:v>7494</c:v>
                </c:pt>
                <c:pt idx="472">
                  <c:v>3789</c:v>
                </c:pt>
                <c:pt idx="473">
                  <c:v>3186</c:v>
                </c:pt>
                <c:pt idx="474">
                  <c:v>3722</c:v>
                </c:pt>
                <c:pt idx="475">
                  <c:v>4025</c:v>
                </c:pt>
                <c:pt idx="476">
                  <c:v>2941</c:v>
                </c:pt>
                <c:pt idx="477">
                  <c:v>2469</c:v>
                </c:pt>
                <c:pt idx="478">
                  <c:v>2514</c:v>
                </c:pt>
                <c:pt idx="479">
                  <c:v>2586</c:v>
                </c:pt>
                <c:pt idx="480">
                  <c:v>2366</c:v>
                </c:pt>
                <c:pt idx="481">
                  <c:v>2418</c:v>
                </c:pt>
                <c:pt idx="482">
                  <c:v>2279</c:v>
                </c:pt>
                <c:pt idx="483">
                  <c:v>2727</c:v>
                </c:pt>
                <c:pt idx="484">
                  <c:v>3629</c:v>
                </c:pt>
                <c:pt idx="485">
                  <c:v>2479</c:v>
                </c:pt>
                <c:pt idx="486">
                  <c:v>2138</c:v>
                </c:pt>
                <c:pt idx="487">
                  <c:v>2224</c:v>
                </c:pt>
                <c:pt idx="488">
                  <c:v>2550</c:v>
                </c:pt>
                <c:pt idx="489">
                  <c:v>2385</c:v>
                </c:pt>
                <c:pt idx="490">
                  <c:v>1976</c:v>
                </c:pt>
                <c:pt idx="491">
                  <c:v>2164</c:v>
                </c:pt>
                <c:pt idx="492">
                  <c:v>2897</c:v>
                </c:pt>
                <c:pt idx="493">
                  <c:v>2365</c:v>
                </c:pt>
                <c:pt idx="494">
                  <c:v>2043</c:v>
                </c:pt>
                <c:pt idx="495">
                  <c:v>2171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1B-402C-954E-B748B21440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1537000"/>
        <c:axId val="431537392"/>
      </c:lineChart>
      <c:dateAx>
        <c:axId val="431537000"/>
        <c:scaling>
          <c:orientation val="minMax"/>
        </c:scaling>
        <c:delete val="0"/>
        <c:axPos val="b"/>
        <c:numFmt formatCode="m/d/yyyy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1537392"/>
        <c:crosses val="autoZero"/>
        <c:auto val="1"/>
        <c:lblOffset val="100"/>
        <c:baseTimeUnit val="days"/>
        <c:majorUnit val="3"/>
        <c:majorTimeUnit val="months"/>
        <c:minorUnit val="5"/>
        <c:minorTimeUnit val="days"/>
      </c:dateAx>
      <c:valAx>
        <c:axId val="4315373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15370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4 Week Moving Average of Continued Claims 2017-2026</a:t>
            </a:r>
          </a:p>
        </c:rich>
      </c:tx>
      <c:layout>
        <c:manualLayout>
          <c:xMode val="edge"/>
          <c:yMode val="edge"/>
          <c:x val="0.22127687216355144"/>
          <c:y val="1.527550463720680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15248233169106E-2"/>
          <c:y val="6.6557555919258049E-2"/>
          <c:w val="0.80756395995550556"/>
          <c:h val="0.69949615474783988"/>
        </c:manualLayout>
      </c:layout>
      <c:lineChart>
        <c:grouping val="standard"/>
        <c:varyColors val="0"/>
        <c:ser>
          <c:idx val="2"/>
          <c:order val="0"/>
          <c:tx>
            <c:v>Continued Claims</c:v>
          </c:tx>
          <c:spPr>
            <a:ln w="25400">
              <a:solidFill>
                <a:srgbClr val="1F497D">
                  <a:lumMod val="60000"/>
                  <a:lumOff val="40000"/>
                  <a:alpha val="86000"/>
                </a:srgbClr>
              </a:solidFill>
            </a:ln>
          </c:spPr>
          <c:marker>
            <c:symbol val="none"/>
          </c:marker>
          <c:trendline>
            <c:spPr>
              <a:ln w="19050"/>
            </c:spPr>
            <c:trendlineType val="movingAvg"/>
            <c:period val="4"/>
            <c:dispRSqr val="0"/>
            <c:dispEq val="0"/>
          </c:trendline>
          <c:cat>
            <c:numRef>
              <c:f>'Claims Data-Wednesday'!$A$944:$A$1438</c:f>
              <c:numCache>
                <c:formatCode>m/d/yyyy</c:formatCode>
                <c:ptCount val="495"/>
                <c:pt idx="0">
                  <c:v>42742</c:v>
                </c:pt>
                <c:pt idx="1">
                  <c:v>42749</c:v>
                </c:pt>
                <c:pt idx="2">
                  <c:v>42756</c:v>
                </c:pt>
                <c:pt idx="3">
                  <c:v>42763</c:v>
                </c:pt>
                <c:pt idx="4">
                  <c:v>42770</c:v>
                </c:pt>
                <c:pt idx="5">
                  <c:v>42777</c:v>
                </c:pt>
                <c:pt idx="6">
                  <c:v>42784</c:v>
                </c:pt>
                <c:pt idx="7">
                  <c:v>42791</c:v>
                </c:pt>
                <c:pt idx="8">
                  <c:v>42798</c:v>
                </c:pt>
                <c:pt idx="9">
                  <c:v>42805</c:v>
                </c:pt>
                <c:pt idx="10">
                  <c:v>42812</c:v>
                </c:pt>
                <c:pt idx="11">
                  <c:v>42819</c:v>
                </c:pt>
                <c:pt idx="12">
                  <c:v>42826</c:v>
                </c:pt>
                <c:pt idx="13">
                  <c:v>42833</c:v>
                </c:pt>
                <c:pt idx="14">
                  <c:v>42840</c:v>
                </c:pt>
                <c:pt idx="15">
                  <c:v>42847</c:v>
                </c:pt>
                <c:pt idx="16">
                  <c:v>42854</c:v>
                </c:pt>
                <c:pt idx="17">
                  <c:v>42861</c:v>
                </c:pt>
                <c:pt idx="18">
                  <c:v>42868</c:v>
                </c:pt>
                <c:pt idx="19">
                  <c:v>42875</c:v>
                </c:pt>
                <c:pt idx="20">
                  <c:v>42882</c:v>
                </c:pt>
                <c:pt idx="21">
                  <c:v>42889</c:v>
                </c:pt>
                <c:pt idx="22">
                  <c:v>42896</c:v>
                </c:pt>
                <c:pt idx="23">
                  <c:v>42903</c:v>
                </c:pt>
                <c:pt idx="24">
                  <c:v>42910</c:v>
                </c:pt>
                <c:pt idx="25">
                  <c:v>42917</c:v>
                </c:pt>
                <c:pt idx="26">
                  <c:v>42924</c:v>
                </c:pt>
                <c:pt idx="27">
                  <c:v>42931</c:v>
                </c:pt>
                <c:pt idx="28">
                  <c:v>42938</c:v>
                </c:pt>
                <c:pt idx="29">
                  <c:v>42945</c:v>
                </c:pt>
                <c:pt idx="30">
                  <c:v>42952</c:v>
                </c:pt>
                <c:pt idx="31">
                  <c:v>42959</c:v>
                </c:pt>
                <c:pt idx="32">
                  <c:v>42966</c:v>
                </c:pt>
                <c:pt idx="33">
                  <c:v>42973</c:v>
                </c:pt>
                <c:pt idx="34">
                  <c:v>42980</c:v>
                </c:pt>
                <c:pt idx="35">
                  <c:v>42987</c:v>
                </c:pt>
                <c:pt idx="36">
                  <c:v>42994</c:v>
                </c:pt>
                <c:pt idx="37">
                  <c:v>43001</c:v>
                </c:pt>
                <c:pt idx="38">
                  <c:v>43008</c:v>
                </c:pt>
                <c:pt idx="39">
                  <c:v>43015</c:v>
                </c:pt>
                <c:pt idx="40">
                  <c:v>43022</c:v>
                </c:pt>
                <c:pt idx="41">
                  <c:v>43029</c:v>
                </c:pt>
                <c:pt idx="42">
                  <c:v>43036</c:v>
                </c:pt>
                <c:pt idx="43">
                  <c:v>43043</c:v>
                </c:pt>
                <c:pt idx="44">
                  <c:v>43050</c:v>
                </c:pt>
                <c:pt idx="45">
                  <c:v>43057</c:v>
                </c:pt>
                <c:pt idx="46">
                  <c:v>43064</c:v>
                </c:pt>
                <c:pt idx="47">
                  <c:v>43071</c:v>
                </c:pt>
                <c:pt idx="48">
                  <c:v>43078</c:v>
                </c:pt>
                <c:pt idx="49">
                  <c:v>43085</c:v>
                </c:pt>
                <c:pt idx="50">
                  <c:v>43092</c:v>
                </c:pt>
                <c:pt idx="51">
                  <c:v>43099</c:v>
                </c:pt>
                <c:pt idx="52">
                  <c:v>43106</c:v>
                </c:pt>
                <c:pt idx="53">
                  <c:v>43113</c:v>
                </c:pt>
                <c:pt idx="54">
                  <c:v>43120</c:v>
                </c:pt>
                <c:pt idx="55">
                  <c:v>43127</c:v>
                </c:pt>
                <c:pt idx="56">
                  <c:v>43134</c:v>
                </c:pt>
                <c:pt idx="57">
                  <c:v>43141</c:v>
                </c:pt>
                <c:pt idx="58">
                  <c:v>43148</c:v>
                </c:pt>
                <c:pt idx="59">
                  <c:v>43155</c:v>
                </c:pt>
                <c:pt idx="60">
                  <c:v>43162</c:v>
                </c:pt>
                <c:pt idx="61">
                  <c:v>43169</c:v>
                </c:pt>
                <c:pt idx="62">
                  <c:v>43176</c:v>
                </c:pt>
                <c:pt idx="63">
                  <c:v>43183</c:v>
                </c:pt>
                <c:pt idx="64">
                  <c:v>43190</c:v>
                </c:pt>
                <c:pt idx="65">
                  <c:v>43197</c:v>
                </c:pt>
                <c:pt idx="66">
                  <c:v>43204</c:v>
                </c:pt>
                <c:pt idx="67">
                  <c:v>43211</c:v>
                </c:pt>
                <c:pt idx="68">
                  <c:v>43218</c:v>
                </c:pt>
                <c:pt idx="69">
                  <c:v>43225</c:v>
                </c:pt>
                <c:pt idx="70">
                  <c:v>43232</c:v>
                </c:pt>
                <c:pt idx="71">
                  <c:v>43239</c:v>
                </c:pt>
                <c:pt idx="72">
                  <c:v>43246</c:v>
                </c:pt>
                <c:pt idx="73">
                  <c:v>43253</c:v>
                </c:pt>
                <c:pt idx="74">
                  <c:v>43260</c:v>
                </c:pt>
                <c:pt idx="75">
                  <c:v>43267</c:v>
                </c:pt>
                <c:pt idx="76">
                  <c:v>43274</c:v>
                </c:pt>
                <c:pt idx="77">
                  <c:v>43281</c:v>
                </c:pt>
                <c:pt idx="78">
                  <c:v>43288</c:v>
                </c:pt>
                <c:pt idx="79">
                  <c:v>43295</c:v>
                </c:pt>
                <c:pt idx="80">
                  <c:v>43302</c:v>
                </c:pt>
                <c:pt idx="81">
                  <c:v>43309</c:v>
                </c:pt>
                <c:pt idx="82">
                  <c:v>43316</c:v>
                </c:pt>
                <c:pt idx="83">
                  <c:v>43323</c:v>
                </c:pt>
                <c:pt idx="84">
                  <c:v>43330</c:v>
                </c:pt>
                <c:pt idx="85">
                  <c:v>43337</c:v>
                </c:pt>
                <c:pt idx="86">
                  <c:v>43344</c:v>
                </c:pt>
                <c:pt idx="87">
                  <c:v>43351</c:v>
                </c:pt>
                <c:pt idx="88">
                  <c:v>43358</c:v>
                </c:pt>
                <c:pt idx="89">
                  <c:v>43365</c:v>
                </c:pt>
                <c:pt idx="90">
                  <c:v>43372</c:v>
                </c:pt>
                <c:pt idx="91">
                  <c:v>43379</c:v>
                </c:pt>
                <c:pt idx="92">
                  <c:v>43386</c:v>
                </c:pt>
                <c:pt idx="93">
                  <c:v>43393</c:v>
                </c:pt>
                <c:pt idx="94">
                  <c:v>43400</c:v>
                </c:pt>
                <c:pt idx="95">
                  <c:v>43407</c:v>
                </c:pt>
                <c:pt idx="96">
                  <c:v>43414</c:v>
                </c:pt>
                <c:pt idx="97">
                  <c:v>43421</c:v>
                </c:pt>
                <c:pt idx="98">
                  <c:v>43428</c:v>
                </c:pt>
                <c:pt idx="99">
                  <c:v>43435</c:v>
                </c:pt>
                <c:pt idx="100">
                  <c:v>43442</c:v>
                </c:pt>
                <c:pt idx="101">
                  <c:v>43449</c:v>
                </c:pt>
                <c:pt idx="102">
                  <c:v>43456</c:v>
                </c:pt>
                <c:pt idx="103">
                  <c:v>43463</c:v>
                </c:pt>
                <c:pt idx="104">
                  <c:v>43470</c:v>
                </c:pt>
                <c:pt idx="105">
                  <c:v>43477</c:v>
                </c:pt>
                <c:pt idx="106">
                  <c:v>43484</c:v>
                </c:pt>
                <c:pt idx="107">
                  <c:v>43491</c:v>
                </c:pt>
                <c:pt idx="108">
                  <c:v>43498</c:v>
                </c:pt>
                <c:pt idx="109">
                  <c:v>43505</c:v>
                </c:pt>
                <c:pt idx="110">
                  <c:v>43512</c:v>
                </c:pt>
                <c:pt idx="111">
                  <c:v>43519</c:v>
                </c:pt>
                <c:pt idx="112">
                  <c:v>43526</c:v>
                </c:pt>
                <c:pt idx="113">
                  <c:v>43533</c:v>
                </c:pt>
                <c:pt idx="114">
                  <c:v>43540</c:v>
                </c:pt>
                <c:pt idx="115">
                  <c:v>43547</c:v>
                </c:pt>
                <c:pt idx="116">
                  <c:v>43554</c:v>
                </c:pt>
                <c:pt idx="117">
                  <c:v>43561</c:v>
                </c:pt>
                <c:pt idx="118">
                  <c:v>43568</c:v>
                </c:pt>
                <c:pt idx="119">
                  <c:v>43575</c:v>
                </c:pt>
                <c:pt idx="120">
                  <c:v>43582</c:v>
                </c:pt>
                <c:pt idx="121">
                  <c:v>43589</c:v>
                </c:pt>
                <c:pt idx="122">
                  <c:v>43596</c:v>
                </c:pt>
                <c:pt idx="123">
                  <c:v>43603</c:v>
                </c:pt>
                <c:pt idx="124">
                  <c:v>43610</c:v>
                </c:pt>
                <c:pt idx="125">
                  <c:v>43617</c:v>
                </c:pt>
                <c:pt idx="126">
                  <c:v>43624</c:v>
                </c:pt>
                <c:pt idx="127">
                  <c:v>43631</c:v>
                </c:pt>
                <c:pt idx="128">
                  <c:v>43638</c:v>
                </c:pt>
                <c:pt idx="129">
                  <c:v>43645</c:v>
                </c:pt>
                <c:pt idx="130">
                  <c:v>43652</c:v>
                </c:pt>
                <c:pt idx="131">
                  <c:v>43659</c:v>
                </c:pt>
                <c:pt idx="132">
                  <c:v>43666</c:v>
                </c:pt>
                <c:pt idx="133">
                  <c:v>43673</c:v>
                </c:pt>
                <c:pt idx="134">
                  <c:v>43680</c:v>
                </c:pt>
                <c:pt idx="135">
                  <c:v>43687</c:v>
                </c:pt>
                <c:pt idx="136">
                  <c:v>43694</c:v>
                </c:pt>
                <c:pt idx="137">
                  <c:v>43701</c:v>
                </c:pt>
                <c:pt idx="138">
                  <c:v>43708</c:v>
                </c:pt>
                <c:pt idx="139">
                  <c:v>43715</c:v>
                </c:pt>
                <c:pt idx="140">
                  <c:v>43722</c:v>
                </c:pt>
                <c:pt idx="141">
                  <c:v>43729</c:v>
                </c:pt>
                <c:pt idx="142">
                  <c:v>43736</c:v>
                </c:pt>
                <c:pt idx="143">
                  <c:v>43743</c:v>
                </c:pt>
                <c:pt idx="144">
                  <c:v>43750</c:v>
                </c:pt>
                <c:pt idx="145">
                  <c:v>43757</c:v>
                </c:pt>
                <c:pt idx="146">
                  <c:v>43764</c:v>
                </c:pt>
                <c:pt idx="147">
                  <c:v>43771</c:v>
                </c:pt>
                <c:pt idx="148">
                  <c:v>43778</c:v>
                </c:pt>
                <c:pt idx="149">
                  <c:v>43785</c:v>
                </c:pt>
                <c:pt idx="150">
                  <c:v>43792</c:v>
                </c:pt>
                <c:pt idx="151">
                  <c:v>43799</c:v>
                </c:pt>
                <c:pt idx="152">
                  <c:v>43806</c:v>
                </c:pt>
                <c:pt idx="153">
                  <c:v>43813</c:v>
                </c:pt>
                <c:pt idx="154">
                  <c:v>43820</c:v>
                </c:pt>
                <c:pt idx="155">
                  <c:v>43827</c:v>
                </c:pt>
                <c:pt idx="156">
                  <c:v>43834</c:v>
                </c:pt>
                <c:pt idx="157">
                  <c:v>43841</c:v>
                </c:pt>
                <c:pt idx="158">
                  <c:v>43848</c:v>
                </c:pt>
                <c:pt idx="159">
                  <c:v>43855</c:v>
                </c:pt>
                <c:pt idx="160">
                  <c:v>43862</c:v>
                </c:pt>
                <c:pt idx="161">
                  <c:v>43869</c:v>
                </c:pt>
                <c:pt idx="162">
                  <c:v>43876</c:v>
                </c:pt>
                <c:pt idx="163">
                  <c:v>43883</c:v>
                </c:pt>
                <c:pt idx="164">
                  <c:v>43890</c:v>
                </c:pt>
                <c:pt idx="165">
                  <c:v>43897</c:v>
                </c:pt>
                <c:pt idx="166">
                  <c:v>43904</c:v>
                </c:pt>
                <c:pt idx="167">
                  <c:v>43911</c:v>
                </c:pt>
                <c:pt idx="168">
                  <c:v>43918</c:v>
                </c:pt>
                <c:pt idx="169">
                  <c:v>43925</c:v>
                </c:pt>
                <c:pt idx="170">
                  <c:v>43932</c:v>
                </c:pt>
                <c:pt idx="171">
                  <c:v>43939</c:v>
                </c:pt>
                <c:pt idx="172">
                  <c:v>43946</c:v>
                </c:pt>
                <c:pt idx="173">
                  <c:v>43953</c:v>
                </c:pt>
                <c:pt idx="174">
                  <c:v>43960</c:v>
                </c:pt>
                <c:pt idx="175">
                  <c:v>43967</c:v>
                </c:pt>
                <c:pt idx="176">
                  <c:v>43974</c:v>
                </c:pt>
                <c:pt idx="177">
                  <c:v>43981</c:v>
                </c:pt>
                <c:pt idx="178">
                  <c:v>43988</c:v>
                </c:pt>
                <c:pt idx="179">
                  <c:v>43995</c:v>
                </c:pt>
                <c:pt idx="180">
                  <c:v>44002</c:v>
                </c:pt>
                <c:pt idx="181">
                  <c:v>44009</c:v>
                </c:pt>
                <c:pt idx="182">
                  <c:v>44016</c:v>
                </c:pt>
                <c:pt idx="183">
                  <c:v>44023</c:v>
                </c:pt>
                <c:pt idx="184">
                  <c:v>44030</c:v>
                </c:pt>
                <c:pt idx="185">
                  <c:v>44037</c:v>
                </c:pt>
                <c:pt idx="186">
                  <c:v>44044</c:v>
                </c:pt>
                <c:pt idx="187">
                  <c:v>44051</c:v>
                </c:pt>
                <c:pt idx="188">
                  <c:v>44058</c:v>
                </c:pt>
                <c:pt idx="189">
                  <c:v>44065</c:v>
                </c:pt>
                <c:pt idx="190">
                  <c:v>44072</c:v>
                </c:pt>
                <c:pt idx="191">
                  <c:v>44079</c:v>
                </c:pt>
                <c:pt idx="192">
                  <c:v>44086</c:v>
                </c:pt>
                <c:pt idx="193">
                  <c:v>44093</c:v>
                </c:pt>
                <c:pt idx="194">
                  <c:v>44100</c:v>
                </c:pt>
                <c:pt idx="195">
                  <c:v>44107</c:v>
                </c:pt>
                <c:pt idx="196">
                  <c:v>44114</c:v>
                </c:pt>
                <c:pt idx="197">
                  <c:v>44121</c:v>
                </c:pt>
                <c:pt idx="198">
                  <c:v>44128</c:v>
                </c:pt>
                <c:pt idx="199">
                  <c:v>44135</c:v>
                </c:pt>
                <c:pt idx="200">
                  <c:v>44142</c:v>
                </c:pt>
                <c:pt idx="201">
                  <c:v>44149</c:v>
                </c:pt>
                <c:pt idx="202">
                  <c:v>44156</c:v>
                </c:pt>
                <c:pt idx="203">
                  <c:v>44163</c:v>
                </c:pt>
                <c:pt idx="204">
                  <c:v>44170</c:v>
                </c:pt>
                <c:pt idx="205">
                  <c:v>44177</c:v>
                </c:pt>
                <c:pt idx="206">
                  <c:v>44184</c:v>
                </c:pt>
                <c:pt idx="207">
                  <c:v>44191</c:v>
                </c:pt>
                <c:pt idx="208">
                  <c:v>44198</c:v>
                </c:pt>
                <c:pt idx="209">
                  <c:v>44205</c:v>
                </c:pt>
                <c:pt idx="210">
                  <c:v>44212</c:v>
                </c:pt>
                <c:pt idx="211">
                  <c:v>44219</c:v>
                </c:pt>
                <c:pt idx="212">
                  <c:v>44226</c:v>
                </c:pt>
                <c:pt idx="213">
                  <c:v>44233</c:v>
                </c:pt>
                <c:pt idx="214">
                  <c:v>44240</c:v>
                </c:pt>
                <c:pt idx="215">
                  <c:v>44247</c:v>
                </c:pt>
                <c:pt idx="216">
                  <c:v>44254</c:v>
                </c:pt>
                <c:pt idx="217">
                  <c:v>44261</c:v>
                </c:pt>
                <c:pt idx="218">
                  <c:v>44268</c:v>
                </c:pt>
                <c:pt idx="219">
                  <c:v>44275</c:v>
                </c:pt>
                <c:pt idx="220">
                  <c:v>44282</c:v>
                </c:pt>
                <c:pt idx="221">
                  <c:v>44289</c:v>
                </c:pt>
                <c:pt idx="222">
                  <c:v>44296</c:v>
                </c:pt>
                <c:pt idx="223">
                  <c:v>44303</c:v>
                </c:pt>
                <c:pt idx="224">
                  <c:v>44310</c:v>
                </c:pt>
                <c:pt idx="225">
                  <c:v>44317</c:v>
                </c:pt>
                <c:pt idx="226">
                  <c:v>44324</c:v>
                </c:pt>
                <c:pt idx="227">
                  <c:v>44331</c:v>
                </c:pt>
                <c:pt idx="228">
                  <c:v>44338</c:v>
                </c:pt>
                <c:pt idx="229">
                  <c:v>44345</c:v>
                </c:pt>
                <c:pt idx="230">
                  <c:v>44352</c:v>
                </c:pt>
                <c:pt idx="231">
                  <c:v>44359</c:v>
                </c:pt>
                <c:pt idx="232">
                  <c:v>44366</c:v>
                </c:pt>
                <c:pt idx="233">
                  <c:v>44373</c:v>
                </c:pt>
                <c:pt idx="234">
                  <c:v>44380</c:v>
                </c:pt>
                <c:pt idx="235">
                  <c:v>44387</c:v>
                </c:pt>
                <c:pt idx="236">
                  <c:v>44394</c:v>
                </c:pt>
                <c:pt idx="237">
                  <c:v>44401</c:v>
                </c:pt>
                <c:pt idx="238">
                  <c:v>44408</c:v>
                </c:pt>
                <c:pt idx="239">
                  <c:v>44415</c:v>
                </c:pt>
                <c:pt idx="240">
                  <c:v>44422</c:v>
                </c:pt>
                <c:pt idx="241">
                  <c:v>44429</c:v>
                </c:pt>
                <c:pt idx="242">
                  <c:v>44436</c:v>
                </c:pt>
                <c:pt idx="243">
                  <c:v>44443</c:v>
                </c:pt>
                <c:pt idx="244">
                  <c:v>44450</c:v>
                </c:pt>
                <c:pt idx="245">
                  <c:v>44457</c:v>
                </c:pt>
                <c:pt idx="246">
                  <c:v>44464</c:v>
                </c:pt>
                <c:pt idx="247">
                  <c:v>44471</c:v>
                </c:pt>
                <c:pt idx="248">
                  <c:v>44478</c:v>
                </c:pt>
                <c:pt idx="249">
                  <c:v>44485</c:v>
                </c:pt>
                <c:pt idx="250">
                  <c:v>44492</c:v>
                </c:pt>
                <c:pt idx="251">
                  <c:v>44499</c:v>
                </c:pt>
                <c:pt idx="252">
                  <c:v>44506</c:v>
                </c:pt>
                <c:pt idx="253">
                  <c:v>44513</c:v>
                </c:pt>
                <c:pt idx="254">
                  <c:v>44520</c:v>
                </c:pt>
                <c:pt idx="255">
                  <c:v>44527</c:v>
                </c:pt>
                <c:pt idx="256">
                  <c:v>44534</c:v>
                </c:pt>
                <c:pt idx="257">
                  <c:v>44541</c:v>
                </c:pt>
                <c:pt idx="258">
                  <c:v>44548</c:v>
                </c:pt>
                <c:pt idx="259">
                  <c:v>44555</c:v>
                </c:pt>
                <c:pt idx="260">
                  <c:v>44562</c:v>
                </c:pt>
                <c:pt idx="261">
                  <c:v>44569</c:v>
                </c:pt>
                <c:pt idx="262">
                  <c:v>44576</c:v>
                </c:pt>
                <c:pt idx="263">
                  <c:v>44583</c:v>
                </c:pt>
                <c:pt idx="264">
                  <c:v>44590</c:v>
                </c:pt>
                <c:pt idx="265">
                  <c:v>44597</c:v>
                </c:pt>
                <c:pt idx="266">
                  <c:v>44604</c:v>
                </c:pt>
                <c:pt idx="267">
                  <c:v>44611</c:v>
                </c:pt>
                <c:pt idx="268">
                  <c:v>44618</c:v>
                </c:pt>
                <c:pt idx="269">
                  <c:v>44625</c:v>
                </c:pt>
                <c:pt idx="270">
                  <c:v>44632</c:v>
                </c:pt>
                <c:pt idx="271">
                  <c:v>44639</c:v>
                </c:pt>
                <c:pt idx="272">
                  <c:v>44646</c:v>
                </c:pt>
                <c:pt idx="273">
                  <c:v>44653</c:v>
                </c:pt>
                <c:pt idx="274">
                  <c:v>44660</c:v>
                </c:pt>
                <c:pt idx="275">
                  <c:v>44667</c:v>
                </c:pt>
                <c:pt idx="276">
                  <c:v>44674</c:v>
                </c:pt>
                <c:pt idx="277">
                  <c:v>44681</c:v>
                </c:pt>
                <c:pt idx="278">
                  <c:v>44688</c:v>
                </c:pt>
                <c:pt idx="279">
                  <c:v>44695</c:v>
                </c:pt>
                <c:pt idx="280">
                  <c:v>44702</c:v>
                </c:pt>
                <c:pt idx="281">
                  <c:v>44709</c:v>
                </c:pt>
                <c:pt idx="282">
                  <c:v>44716</c:v>
                </c:pt>
                <c:pt idx="283">
                  <c:v>44723</c:v>
                </c:pt>
                <c:pt idx="284">
                  <c:v>44730</c:v>
                </c:pt>
                <c:pt idx="285">
                  <c:v>44737</c:v>
                </c:pt>
                <c:pt idx="286">
                  <c:v>44744</c:v>
                </c:pt>
                <c:pt idx="287">
                  <c:v>44751</c:v>
                </c:pt>
                <c:pt idx="288">
                  <c:v>44758</c:v>
                </c:pt>
                <c:pt idx="289">
                  <c:v>44765</c:v>
                </c:pt>
                <c:pt idx="290">
                  <c:v>44772</c:v>
                </c:pt>
                <c:pt idx="291">
                  <c:v>44779</c:v>
                </c:pt>
                <c:pt idx="292">
                  <c:v>44786</c:v>
                </c:pt>
                <c:pt idx="293">
                  <c:v>44793</c:v>
                </c:pt>
                <c:pt idx="294">
                  <c:v>44800</c:v>
                </c:pt>
                <c:pt idx="295">
                  <c:v>44807</c:v>
                </c:pt>
                <c:pt idx="296">
                  <c:v>44814</c:v>
                </c:pt>
                <c:pt idx="297">
                  <c:v>44821</c:v>
                </c:pt>
                <c:pt idx="298">
                  <c:v>44828</c:v>
                </c:pt>
                <c:pt idx="299">
                  <c:v>44835</c:v>
                </c:pt>
                <c:pt idx="300">
                  <c:v>44842</c:v>
                </c:pt>
                <c:pt idx="301">
                  <c:v>44849</c:v>
                </c:pt>
                <c:pt idx="302">
                  <c:v>44856</c:v>
                </c:pt>
                <c:pt idx="303">
                  <c:v>44863</c:v>
                </c:pt>
                <c:pt idx="304">
                  <c:v>44870</c:v>
                </c:pt>
                <c:pt idx="305">
                  <c:v>44877</c:v>
                </c:pt>
                <c:pt idx="306">
                  <c:v>44884</c:v>
                </c:pt>
                <c:pt idx="307">
                  <c:v>44891</c:v>
                </c:pt>
                <c:pt idx="308">
                  <c:v>44898</c:v>
                </c:pt>
                <c:pt idx="309">
                  <c:v>44905</c:v>
                </c:pt>
                <c:pt idx="310">
                  <c:v>44912</c:v>
                </c:pt>
                <c:pt idx="311">
                  <c:v>44919</c:v>
                </c:pt>
                <c:pt idx="312">
                  <c:v>44926</c:v>
                </c:pt>
                <c:pt idx="313">
                  <c:v>44933</c:v>
                </c:pt>
                <c:pt idx="314">
                  <c:v>44940</c:v>
                </c:pt>
                <c:pt idx="315">
                  <c:v>44947</c:v>
                </c:pt>
                <c:pt idx="316">
                  <c:v>44954</c:v>
                </c:pt>
                <c:pt idx="317">
                  <c:v>44961</c:v>
                </c:pt>
                <c:pt idx="318">
                  <c:v>44968</c:v>
                </c:pt>
                <c:pt idx="319">
                  <c:v>44975</c:v>
                </c:pt>
                <c:pt idx="320">
                  <c:v>44982</c:v>
                </c:pt>
                <c:pt idx="321">
                  <c:v>44989</c:v>
                </c:pt>
                <c:pt idx="322">
                  <c:v>44996</c:v>
                </c:pt>
                <c:pt idx="323">
                  <c:v>45003</c:v>
                </c:pt>
                <c:pt idx="324">
                  <c:v>45010</c:v>
                </c:pt>
                <c:pt idx="325">
                  <c:v>45017</c:v>
                </c:pt>
                <c:pt idx="326">
                  <c:v>45024</c:v>
                </c:pt>
                <c:pt idx="327">
                  <c:v>45031</c:v>
                </c:pt>
                <c:pt idx="328">
                  <c:v>45038</c:v>
                </c:pt>
                <c:pt idx="329">
                  <c:v>45045</c:v>
                </c:pt>
                <c:pt idx="330">
                  <c:v>45052</c:v>
                </c:pt>
                <c:pt idx="331">
                  <c:v>45059</c:v>
                </c:pt>
                <c:pt idx="332">
                  <c:v>45066</c:v>
                </c:pt>
                <c:pt idx="333">
                  <c:v>45073</c:v>
                </c:pt>
                <c:pt idx="334">
                  <c:v>45080</c:v>
                </c:pt>
                <c:pt idx="335">
                  <c:v>45087</c:v>
                </c:pt>
                <c:pt idx="336">
                  <c:v>45094</c:v>
                </c:pt>
                <c:pt idx="337">
                  <c:v>45101</c:v>
                </c:pt>
                <c:pt idx="338">
                  <c:v>45108</c:v>
                </c:pt>
                <c:pt idx="339">
                  <c:v>45115</c:v>
                </c:pt>
                <c:pt idx="340">
                  <c:v>45122</c:v>
                </c:pt>
                <c:pt idx="341">
                  <c:v>45129</c:v>
                </c:pt>
                <c:pt idx="342">
                  <c:v>45136</c:v>
                </c:pt>
                <c:pt idx="343">
                  <c:v>45143</c:v>
                </c:pt>
                <c:pt idx="344">
                  <c:v>45150</c:v>
                </c:pt>
                <c:pt idx="345">
                  <c:v>45157</c:v>
                </c:pt>
                <c:pt idx="346">
                  <c:v>45164</c:v>
                </c:pt>
                <c:pt idx="347">
                  <c:v>45171</c:v>
                </c:pt>
                <c:pt idx="348">
                  <c:v>45178</c:v>
                </c:pt>
                <c:pt idx="349">
                  <c:v>45185</c:v>
                </c:pt>
                <c:pt idx="350">
                  <c:v>45192</c:v>
                </c:pt>
                <c:pt idx="351">
                  <c:v>45199</c:v>
                </c:pt>
                <c:pt idx="352">
                  <c:v>45206</c:v>
                </c:pt>
                <c:pt idx="353">
                  <c:v>45213</c:v>
                </c:pt>
                <c:pt idx="354">
                  <c:v>45220</c:v>
                </c:pt>
                <c:pt idx="355">
                  <c:v>45227</c:v>
                </c:pt>
                <c:pt idx="356">
                  <c:v>45234</c:v>
                </c:pt>
                <c:pt idx="357">
                  <c:v>45241</c:v>
                </c:pt>
                <c:pt idx="358">
                  <c:v>45248</c:v>
                </c:pt>
                <c:pt idx="359">
                  <c:v>45255</c:v>
                </c:pt>
                <c:pt idx="360">
                  <c:v>45262</c:v>
                </c:pt>
                <c:pt idx="361">
                  <c:v>45269</c:v>
                </c:pt>
                <c:pt idx="362">
                  <c:v>45276</c:v>
                </c:pt>
                <c:pt idx="363">
                  <c:v>45283</c:v>
                </c:pt>
                <c:pt idx="364">
                  <c:v>45290</c:v>
                </c:pt>
                <c:pt idx="365">
                  <c:v>45297</c:v>
                </c:pt>
                <c:pt idx="366">
                  <c:v>45304</c:v>
                </c:pt>
                <c:pt idx="367">
                  <c:v>45311</c:v>
                </c:pt>
                <c:pt idx="368">
                  <c:v>45318</c:v>
                </c:pt>
                <c:pt idx="369">
                  <c:v>45325</c:v>
                </c:pt>
                <c:pt idx="370">
                  <c:v>45332</c:v>
                </c:pt>
                <c:pt idx="371">
                  <c:v>45339</c:v>
                </c:pt>
                <c:pt idx="372">
                  <c:v>45346</c:v>
                </c:pt>
                <c:pt idx="373">
                  <c:v>45353</c:v>
                </c:pt>
                <c:pt idx="374">
                  <c:v>45360</c:v>
                </c:pt>
                <c:pt idx="375">
                  <c:v>45367</c:v>
                </c:pt>
                <c:pt idx="376">
                  <c:v>45374</c:v>
                </c:pt>
                <c:pt idx="377">
                  <c:v>45381</c:v>
                </c:pt>
                <c:pt idx="378">
                  <c:v>45388</c:v>
                </c:pt>
                <c:pt idx="379">
                  <c:v>45395</c:v>
                </c:pt>
                <c:pt idx="380">
                  <c:v>45402</c:v>
                </c:pt>
                <c:pt idx="381">
                  <c:v>45409</c:v>
                </c:pt>
                <c:pt idx="382">
                  <c:v>45416</c:v>
                </c:pt>
                <c:pt idx="383">
                  <c:v>45423</c:v>
                </c:pt>
                <c:pt idx="384">
                  <c:v>45430</c:v>
                </c:pt>
                <c:pt idx="385">
                  <c:v>45437</c:v>
                </c:pt>
                <c:pt idx="386">
                  <c:v>45444</c:v>
                </c:pt>
                <c:pt idx="387">
                  <c:v>45451</c:v>
                </c:pt>
                <c:pt idx="388">
                  <c:v>45458</c:v>
                </c:pt>
                <c:pt idx="389">
                  <c:v>45465</c:v>
                </c:pt>
                <c:pt idx="390">
                  <c:v>45472</c:v>
                </c:pt>
                <c:pt idx="391">
                  <c:v>45479</c:v>
                </c:pt>
                <c:pt idx="392">
                  <c:v>45486</c:v>
                </c:pt>
                <c:pt idx="393">
                  <c:v>45493</c:v>
                </c:pt>
                <c:pt idx="394">
                  <c:v>45500</c:v>
                </c:pt>
                <c:pt idx="395">
                  <c:v>45507</c:v>
                </c:pt>
                <c:pt idx="396">
                  <c:v>45514</c:v>
                </c:pt>
                <c:pt idx="397">
                  <c:v>45521</c:v>
                </c:pt>
                <c:pt idx="398">
                  <c:v>45528</c:v>
                </c:pt>
                <c:pt idx="399">
                  <c:v>45535</c:v>
                </c:pt>
                <c:pt idx="400">
                  <c:v>45542</c:v>
                </c:pt>
                <c:pt idx="401">
                  <c:v>45549</c:v>
                </c:pt>
                <c:pt idx="402">
                  <c:v>45556</c:v>
                </c:pt>
                <c:pt idx="403">
                  <c:v>45563</c:v>
                </c:pt>
                <c:pt idx="404">
                  <c:v>45570</c:v>
                </c:pt>
                <c:pt idx="405">
                  <c:v>45577</c:v>
                </c:pt>
                <c:pt idx="406">
                  <c:v>45584</c:v>
                </c:pt>
                <c:pt idx="407">
                  <c:v>45591</c:v>
                </c:pt>
                <c:pt idx="408">
                  <c:v>45598</c:v>
                </c:pt>
                <c:pt idx="409">
                  <c:v>45619</c:v>
                </c:pt>
                <c:pt idx="410">
                  <c:v>45612</c:v>
                </c:pt>
                <c:pt idx="411">
                  <c:v>45619</c:v>
                </c:pt>
                <c:pt idx="412">
                  <c:v>45626</c:v>
                </c:pt>
                <c:pt idx="413">
                  <c:v>45633</c:v>
                </c:pt>
                <c:pt idx="414">
                  <c:v>45640</c:v>
                </c:pt>
                <c:pt idx="415">
                  <c:v>45647</c:v>
                </c:pt>
                <c:pt idx="416">
                  <c:v>45654</c:v>
                </c:pt>
                <c:pt idx="417">
                  <c:v>45661</c:v>
                </c:pt>
                <c:pt idx="418">
                  <c:v>45668</c:v>
                </c:pt>
                <c:pt idx="419">
                  <c:v>45675</c:v>
                </c:pt>
                <c:pt idx="420">
                  <c:v>45682</c:v>
                </c:pt>
                <c:pt idx="421">
                  <c:v>45689</c:v>
                </c:pt>
                <c:pt idx="422">
                  <c:v>45696</c:v>
                </c:pt>
                <c:pt idx="423">
                  <c:v>45703</c:v>
                </c:pt>
                <c:pt idx="424">
                  <c:v>45710</c:v>
                </c:pt>
                <c:pt idx="425">
                  <c:v>45717</c:v>
                </c:pt>
                <c:pt idx="426">
                  <c:v>45724</c:v>
                </c:pt>
                <c:pt idx="427">
                  <c:v>45731</c:v>
                </c:pt>
                <c:pt idx="428">
                  <c:v>45738</c:v>
                </c:pt>
                <c:pt idx="429">
                  <c:v>45745</c:v>
                </c:pt>
                <c:pt idx="430">
                  <c:v>45752</c:v>
                </c:pt>
                <c:pt idx="431">
                  <c:v>45759</c:v>
                </c:pt>
                <c:pt idx="432">
                  <c:v>45766</c:v>
                </c:pt>
                <c:pt idx="433">
                  <c:v>45773</c:v>
                </c:pt>
                <c:pt idx="434">
                  <c:v>45780</c:v>
                </c:pt>
                <c:pt idx="435">
                  <c:v>45787</c:v>
                </c:pt>
                <c:pt idx="436">
                  <c:v>45794</c:v>
                </c:pt>
                <c:pt idx="437">
                  <c:v>45801</c:v>
                </c:pt>
                <c:pt idx="438">
                  <c:v>45808</c:v>
                </c:pt>
                <c:pt idx="439">
                  <c:v>45815</c:v>
                </c:pt>
                <c:pt idx="440">
                  <c:v>45822</c:v>
                </c:pt>
                <c:pt idx="441">
                  <c:v>45829</c:v>
                </c:pt>
                <c:pt idx="442">
                  <c:v>45836</c:v>
                </c:pt>
                <c:pt idx="443">
                  <c:v>45843</c:v>
                </c:pt>
                <c:pt idx="444">
                  <c:v>45850</c:v>
                </c:pt>
                <c:pt idx="445">
                  <c:v>45857</c:v>
                </c:pt>
                <c:pt idx="446">
                  <c:v>45864</c:v>
                </c:pt>
                <c:pt idx="447">
                  <c:v>45871</c:v>
                </c:pt>
                <c:pt idx="448">
                  <c:v>45878</c:v>
                </c:pt>
                <c:pt idx="449">
                  <c:v>45885</c:v>
                </c:pt>
                <c:pt idx="450">
                  <c:v>45892</c:v>
                </c:pt>
                <c:pt idx="451">
                  <c:v>45899</c:v>
                </c:pt>
                <c:pt idx="452">
                  <c:v>45906</c:v>
                </c:pt>
                <c:pt idx="453">
                  <c:v>45913</c:v>
                </c:pt>
                <c:pt idx="454">
                  <c:v>45920</c:v>
                </c:pt>
                <c:pt idx="455">
                  <c:v>45927</c:v>
                </c:pt>
                <c:pt idx="456">
                  <c:v>45934</c:v>
                </c:pt>
                <c:pt idx="457">
                  <c:v>45941</c:v>
                </c:pt>
                <c:pt idx="458">
                  <c:v>45948</c:v>
                </c:pt>
                <c:pt idx="459">
                  <c:v>45955</c:v>
                </c:pt>
                <c:pt idx="460">
                  <c:v>45962</c:v>
                </c:pt>
                <c:pt idx="461">
                  <c:v>45969</c:v>
                </c:pt>
                <c:pt idx="462">
                  <c:v>45976</c:v>
                </c:pt>
                <c:pt idx="463">
                  <c:v>45983</c:v>
                </c:pt>
                <c:pt idx="464">
                  <c:v>45990</c:v>
                </c:pt>
                <c:pt idx="465">
                  <c:v>45997</c:v>
                </c:pt>
                <c:pt idx="466">
                  <c:v>46004</c:v>
                </c:pt>
                <c:pt idx="467">
                  <c:v>46011</c:v>
                </c:pt>
                <c:pt idx="468">
                  <c:v>46018</c:v>
                </c:pt>
                <c:pt idx="469">
                  <c:v>46025</c:v>
                </c:pt>
                <c:pt idx="470">
                  <c:v>46032</c:v>
                </c:pt>
                <c:pt idx="471">
                  <c:v>46039</c:v>
                </c:pt>
                <c:pt idx="472">
                  <c:v>46046</c:v>
                </c:pt>
                <c:pt idx="473">
                  <c:v>46053</c:v>
                </c:pt>
                <c:pt idx="474">
                  <c:v>46060</c:v>
                </c:pt>
                <c:pt idx="475">
                  <c:v>46067</c:v>
                </c:pt>
                <c:pt idx="476">
                  <c:v>46074</c:v>
                </c:pt>
                <c:pt idx="477">
                  <c:v>46081</c:v>
                </c:pt>
                <c:pt idx="478">
                  <c:v>46088</c:v>
                </c:pt>
                <c:pt idx="479">
                  <c:v>46095</c:v>
                </c:pt>
                <c:pt idx="480">
                  <c:v>46102</c:v>
                </c:pt>
                <c:pt idx="481">
                  <c:v>46109</c:v>
                </c:pt>
                <c:pt idx="482">
                  <c:v>46116</c:v>
                </c:pt>
                <c:pt idx="483">
                  <c:v>46123</c:v>
                </c:pt>
                <c:pt idx="484">
                  <c:v>46130</c:v>
                </c:pt>
                <c:pt idx="485">
                  <c:v>46137</c:v>
                </c:pt>
                <c:pt idx="486">
                  <c:v>46144</c:v>
                </c:pt>
                <c:pt idx="487">
                  <c:v>46151</c:v>
                </c:pt>
                <c:pt idx="488">
                  <c:v>46158</c:v>
                </c:pt>
                <c:pt idx="489">
                  <c:v>46165</c:v>
                </c:pt>
                <c:pt idx="490">
                  <c:v>46172</c:v>
                </c:pt>
                <c:pt idx="491">
                  <c:v>46179</c:v>
                </c:pt>
                <c:pt idx="492">
                  <c:v>46186</c:v>
                </c:pt>
                <c:pt idx="493">
                  <c:v>46193</c:v>
                </c:pt>
                <c:pt idx="494">
                  <c:v>46200</c:v>
                </c:pt>
              </c:numCache>
            </c:numRef>
          </c:cat>
          <c:val>
            <c:numRef>
              <c:f>'Claims Data-Wednesday'!$F$945:$F$1438</c:f>
              <c:numCache>
                <c:formatCode>#,##0</c:formatCode>
                <c:ptCount val="494"/>
                <c:pt idx="0">
                  <c:v>31714</c:v>
                </c:pt>
                <c:pt idx="1">
                  <c:v>32061</c:v>
                </c:pt>
                <c:pt idx="2">
                  <c:v>32780</c:v>
                </c:pt>
                <c:pt idx="3">
                  <c:v>34200</c:v>
                </c:pt>
                <c:pt idx="4">
                  <c:v>32842</c:v>
                </c:pt>
                <c:pt idx="5">
                  <c:v>32707</c:v>
                </c:pt>
                <c:pt idx="6">
                  <c:v>31810</c:v>
                </c:pt>
                <c:pt idx="7">
                  <c:v>30236</c:v>
                </c:pt>
                <c:pt idx="8">
                  <c:v>29400</c:v>
                </c:pt>
                <c:pt idx="9">
                  <c:v>28289</c:v>
                </c:pt>
                <c:pt idx="10">
                  <c:v>27201</c:v>
                </c:pt>
                <c:pt idx="11">
                  <c:v>25610</c:v>
                </c:pt>
                <c:pt idx="12">
                  <c:v>25978</c:v>
                </c:pt>
                <c:pt idx="13">
                  <c:v>22977</c:v>
                </c:pt>
                <c:pt idx="14">
                  <c:v>21646</c:v>
                </c:pt>
                <c:pt idx="15">
                  <c:v>20511</c:v>
                </c:pt>
                <c:pt idx="16">
                  <c:v>21036</c:v>
                </c:pt>
                <c:pt idx="17">
                  <c:v>18974</c:v>
                </c:pt>
                <c:pt idx="18">
                  <c:v>19110</c:v>
                </c:pt>
                <c:pt idx="19">
                  <c:v>19114</c:v>
                </c:pt>
                <c:pt idx="20">
                  <c:v>17408</c:v>
                </c:pt>
                <c:pt idx="21">
                  <c:v>15344</c:v>
                </c:pt>
                <c:pt idx="22">
                  <c:v>15909</c:v>
                </c:pt>
                <c:pt idx="23">
                  <c:v>16189</c:v>
                </c:pt>
                <c:pt idx="24">
                  <c:v>14896</c:v>
                </c:pt>
                <c:pt idx="25">
                  <c:v>14644</c:v>
                </c:pt>
                <c:pt idx="26">
                  <c:v>15196</c:v>
                </c:pt>
                <c:pt idx="27">
                  <c:v>14797</c:v>
                </c:pt>
                <c:pt idx="28">
                  <c:v>14986</c:v>
                </c:pt>
                <c:pt idx="29">
                  <c:v>14892</c:v>
                </c:pt>
                <c:pt idx="30">
                  <c:v>14979</c:v>
                </c:pt>
                <c:pt idx="31">
                  <c:v>14867</c:v>
                </c:pt>
                <c:pt idx="32">
                  <c:v>14160</c:v>
                </c:pt>
                <c:pt idx="33">
                  <c:v>14705</c:v>
                </c:pt>
                <c:pt idx="34">
                  <c:v>16073</c:v>
                </c:pt>
                <c:pt idx="35">
                  <c:v>14200</c:v>
                </c:pt>
                <c:pt idx="36">
                  <c:v>13632</c:v>
                </c:pt>
                <c:pt idx="37">
                  <c:v>13409</c:v>
                </c:pt>
                <c:pt idx="38">
                  <c:v>13372</c:v>
                </c:pt>
                <c:pt idx="39">
                  <c:v>13013</c:v>
                </c:pt>
                <c:pt idx="40">
                  <c:v>13435</c:v>
                </c:pt>
                <c:pt idx="41">
                  <c:v>14485</c:v>
                </c:pt>
                <c:pt idx="42">
                  <c:v>13662</c:v>
                </c:pt>
                <c:pt idx="43">
                  <c:v>13845</c:v>
                </c:pt>
                <c:pt idx="44">
                  <c:v>14364</c:v>
                </c:pt>
                <c:pt idx="45">
                  <c:v>13323</c:v>
                </c:pt>
                <c:pt idx="46">
                  <c:v>14514</c:v>
                </c:pt>
                <c:pt idx="47">
                  <c:v>15272</c:v>
                </c:pt>
                <c:pt idx="48">
                  <c:v>14514</c:v>
                </c:pt>
                <c:pt idx="49">
                  <c:v>17636</c:v>
                </c:pt>
                <c:pt idx="50">
                  <c:v>18387</c:v>
                </c:pt>
                <c:pt idx="51">
                  <c:v>20407</c:v>
                </c:pt>
                <c:pt idx="52">
                  <c:v>22370</c:v>
                </c:pt>
                <c:pt idx="53">
                  <c:v>22853</c:v>
                </c:pt>
                <c:pt idx="54">
                  <c:v>23897</c:v>
                </c:pt>
                <c:pt idx="55">
                  <c:v>23665</c:v>
                </c:pt>
                <c:pt idx="56">
                  <c:v>23988</c:v>
                </c:pt>
                <c:pt idx="57">
                  <c:v>24367</c:v>
                </c:pt>
                <c:pt idx="58">
                  <c:v>24138</c:v>
                </c:pt>
                <c:pt idx="59">
                  <c:v>23315</c:v>
                </c:pt>
                <c:pt idx="60">
                  <c:v>22589</c:v>
                </c:pt>
                <c:pt idx="61">
                  <c:v>20801</c:v>
                </c:pt>
                <c:pt idx="62">
                  <c:v>19588</c:v>
                </c:pt>
                <c:pt idx="63">
                  <c:v>18503</c:v>
                </c:pt>
                <c:pt idx="64">
                  <c:v>18350</c:v>
                </c:pt>
                <c:pt idx="65">
                  <c:v>17316</c:v>
                </c:pt>
                <c:pt idx="66">
                  <c:v>16423</c:v>
                </c:pt>
                <c:pt idx="67">
                  <c:v>15815</c:v>
                </c:pt>
                <c:pt idx="68">
                  <c:v>14732</c:v>
                </c:pt>
                <c:pt idx="69">
                  <c:v>14060</c:v>
                </c:pt>
                <c:pt idx="70">
                  <c:v>13826</c:v>
                </c:pt>
                <c:pt idx="71">
                  <c:v>13667</c:v>
                </c:pt>
                <c:pt idx="72">
                  <c:v>13132</c:v>
                </c:pt>
                <c:pt idx="73">
                  <c:v>13566</c:v>
                </c:pt>
                <c:pt idx="74">
                  <c:v>13549</c:v>
                </c:pt>
                <c:pt idx="75">
                  <c:v>13741</c:v>
                </c:pt>
                <c:pt idx="76">
                  <c:v>13947</c:v>
                </c:pt>
                <c:pt idx="77">
                  <c:v>13768</c:v>
                </c:pt>
                <c:pt idx="78">
                  <c:v>14302</c:v>
                </c:pt>
                <c:pt idx="79">
                  <c:v>13965</c:v>
                </c:pt>
                <c:pt idx="80">
                  <c:v>13900</c:v>
                </c:pt>
                <c:pt idx="81">
                  <c:v>13334</c:v>
                </c:pt>
                <c:pt idx="82">
                  <c:v>13472</c:v>
                </c:pt>
                <c:pt idx="83">
                  <c:v>13148</c:v>
                </c:pt>
                <c:pt idx="84">
                  <c:v>13118</c:v>
                </c:pt>
                <c:pt idx="85">
                  <c:v>13115</c:v>
                </c:pt>
                <c:pt idx="86">
                  <c:v>13810</c:v>
                </c:pt>
                <c:pt idx="87">
                  <c:v>12678</c:v>
                </c:pt>
                <c:pt idx="88">
                  <c:v>12786</c:v>
                </c:pt>
                <c:pt idx="89">
                  <c:v>12455</c:v>
                </c:pt>
                <c:pt idx="90">
                  <c:v>12571</c:v>
                </c:pt>
                <c:pt idx="91">
                  <c:v>12159</c:v>
                </c:pt>
                <c:pt idx="92">
                  <c:v>12352</c:v>
                </c:pt>
                <c:pt idx="93">
                  <c:v>13694</c:v>
                </c:pt>
                <c:pt idx="94">
                  <c:v>13817</c:v>
                </c:pt>
                <c:pt idx="95">
                  <c:v>14630</c:v>
                </c:pt>
                <c:pt idx="96">
                  <c:v>14703</c:v>
                </c:pt>
                <c:pt idx="97">
                  <c:v>12805</c:v>
                </c:pt>
                <c:pt idx="98">
                  <c:v>14556</c:v>
                </c:pt>
                <c:pt idx="99">
                  <c:v>14588</c:v>
                </c:pt>
                <c:pt idx="100">
                  <c:v>15387</c:v>
                </c:pt>
                <c:pt idx="101">
                  <c:v>17140</c:v>
                </c:pt>
                <c:pt idx="102">
                  <c:v>18729</c:v>
                </c:pt>
                <c:pt idx="103">
                  <c:v>19267</c:v>
                </c:pt>
                <c:pt idx="104">
                  <c:v>20110</c:v>
                </c:pt>
                <c:pt idx="105">
                  <c:v>19918</c:v>
                </c:pt>
                <c:pt idx="106">
                  <c:v>20599</c:v>
                </c:pt>
                <c:pt idx="107">
                  <c:v>20753</c:v>
                </c:pt>
                <c:pt idx="108">
                  <c:v>23149</c:v>
                </c:pt>
                <c:pt idx="109">
                  <c:v>22293</c:v>
                </c:pt>
                <c:pt idx="110">
                  <c:v>22075</c:v>
                </c:pt>
                <c:pt idx="111">
                  <c:v>21253</c:v>
                </c:pt>
                <c:pt idx="112">
                  <c:v>20910</c:v>
                </c:pt>
                <c:pt idx="113">
                  <c:v>20682</c:v>
                </c:pt>
                <c:pt idx="114">
                  <c:v>19668</c:v>
                </c:pt>
                <c:pt idx="115">
                  <c:v>18100</c:v>
                </c:pt>
                <c:pt idx="116">
                  <c:v>18760</c:v>
                </c:pt>
                <c:pt idx="117">
                  <c:v>15723</c:v>
                </c:pt>
                <c:pt idx="118">
                  <c:v>16019</c:v>
                </c:pt>
                <c:pt idx="119">
                  <c:v>16047</c:v>
                </c:pt>
                <c:pt idx="120">
                  <c:v>13584</c:v>
                </c:pt>
                <c:pt idx="121">
                  <c:v>13502</c:v>
                </c:pt>
                <c:pt idx="122">
                  <c:v>13278</c:v>
                </c:pt>
                <c:pt idx="123">
                  <c:v>13336</c:v>
                </c:pt>
                <c:pt idx="124">
                  <c:v>13170</c:v>
                </c:pt>
                <c:pt idx="125">
                  <c:v>13854</c:v>
                </c:pt>
                <c:pt idx="126">
                  <c:v>13273</c:v>
                </c:pt>
                <c:pt idx="127">
                  <c:v>13321</c:v>
                </c:pt>
                <c:pt idx="128">
                  <c:v>13105</c:v>
                </c:pt>
                <c:pt idx="129">
                  <c:v>12945</c:v>
                </c:pt>
                <c:pt idx="130">
                  <c:v>13592</c:v>
                </c:pt>
                <c:pt idx="131">
                  <c:v>13902</c:v>
                </c:pt>
                <c:pt idx="132">
                  <c:v>13393</c:v>
                </c:pt>
                <c:pt idx="133">
                  <c:v>13247</c:v>
                </c:pt>
                <c:pt idx="134">
                  <c:v>13823</c:v>
                </c:pt>
                <c:pt idx="135">
                  <c:v>13427</c:v>
                </c:pt>
                <c:pt idx="136">
                  <c:v>13161</c:v>
                </c:pt>
                <c:pt idx="137">
                  <c:v>13207</c:v>
                </c:pt>
                <c:pt idx="138">
                  <c:v>12948</c:v>
                </c:pt>
                <c:pt idx="139">
                  <c:v>13126</c:v>
                </c:pt>
                <c:pt idx="140">
                  <c:v>12826</c:v>
                </c:pt>
                <c:pt idx="141">
                  <c:v>12951</c:v>
                </c:pt>
                <c:pt idx="142">
                  <c:v>13636</c:v>
                </c:pt>
                <c:pt idx="143">
                  <c:v>13394</c:v>
                </c:pt>
                <c:pt idx="144">
                  <c:v>13234</c:v>
                </c:pt>
                <c:pt idx="145">
                  <c:v>13667</c:v>
                </c:pt>
                <c:pt idx="146">
                  <c:v>13749</c:v>
                </c:pt>
                <c:pt idx="147">
                  <c:v>13582</c:v>
                </c:pt>
                <c:pt idx="148">
                  <c:v>13328</c:v>
                </c:pt>
                <c:pt idx="149">
                  <c:v>14219</c:v>
                </c:pt>
                <c:pt idx="150">
                  <c:v>13544</c:v>
                </c:pt>
                <c:pt idx="151">
                  <c:v>15473</c:v>
                </c:pt>
                <c:pt idx="152">
                  <c:v>15516</c:v>
                </c:pt>
                <c:pt idx="153">
                  <c:v>17011</c:v>
                </c:pt>
                <c:pt idx="154">
                  <c:v>17756</c:v>
                </c:pt>
                <c:pt idx="155">
                  <c:v>20062</c:v>
                </c:pt>
                <c:pt idx="156">
                  <c:v>20062</c:v>
                </c:pt>
                <c:pt idx="157">
                  <c:v>21626</c:v>
                </c:pt>
                <c:pt idx="158">
                  <c:v>21366</c:v>
                </c:pt>
                <c:pt idx="159">
                  <c:v>22017</c:v>
                </c:pt>
                <c:pt idx="160">
                  <c:v>22212</c:v>
                </c:pt>
                <c:pt idx="161">
                  <c:v>22352</c:v>
                </c:pt>
                <c:pt idx="162">
                  <c:v>22913</c:v>
                </c:pt>
                <c:pt idx="163">
                  <c:v>22994</c:v>
                </c:pt>
                <c:pt idx="164">
                  <c:v>22586</c:v>
                </c:pt>
                <c:pt idx="165">
                  <c:v>21473</c:v>
                </c:pt>
                <c:pt idx="166">
                  <c:v>20778</c:v>
                </c:pt>
                <c:pt idx="167">
                  <c:v>28987</c:v>
                </c:pt>
                <c:pt idx="168">
                  <c:v>71737</c:v>
                </c:pt>
                <c:pt idx="169">
                  <c:v>147583</c:v>
                </c:pt>
                <c:pt idx="170">
                  <c:v>206386</c:v>
                </c:pt>
                <c:pt idx="171">
                  <c:v>253929</c:v>
                </c:pt>
                <c:pt idx="172">
                  <c:v>271248</c:v>
                </c:pt>
                <c:pt idx="173">
                  <c:v>285460</c:v>
                </c:pt>
                <c:pt idx="174">
                  <c:v>270385</c:v>
                </c:pt>
                <c:pt idx="175">
                  <c:v>253536</c:v>
                </c:pt>
                <c:pt idx="176">
                  <c:v>233869</c:v>
                </c:pt>
                <c:pt idx="177">
                  <c:v>221056</c:v>
                </c:pt>
                <c:pt idx="178">
                  <c:v>211255</c:v>
                </c:pt>
                <c:pt idx="179">
                  <c:v>201242</c:v>
                </c:pt>
                <c:pt idx="180">
                  <c:v>191288</c:v>
                </c:pt>
                <c:pt idx="181">
                  <c:v>183968</c:v>
                </c:pt>
                <c:pt idx="182">
                  <c:v>190169</c:v>
                </c:pt>
                <c:pt idx="183">
                  <c:v>190854</c:v>
                </c:pt>
                <c:pt idx="184">
                  <c:v>228226</c:v>
                </c:pt>
                <c:pt idx="185">
                  <c:v>223895</c:v>
                </c:pt>
                <c:pt idx="186">
                  <c:v>199336</c:v>
                </c:pt>
                <c:pt idx="187">
                  <c:v>183083</c:v>
                </c:pt>
                <c:pt idx="188">
                  <c:v>170341</c:v>
                </c:pt>
                <c:pt idx="189">
                  <c:v>164569</c:v>
                </c:pt>
                <c:pt idx="190">
                  <c:v>158742</c:v>
                </c:pt>
                <c:pt idx="191">
                  <c:v>164615</c:v>
                </c:pt>
                <c:pt idx="192">
                  <c:v>161143</c:v>
                </c:pt>
                <c:pt idx="193">
                  <c:v>150463</c:v>
                </c:pt>
                <c:pt idx="194">
                  <c:v>129538</c:v>
                </c:pt>
                <c:pt idx="195">
                  <c:v>118930</c:v>
                </c:pt>
                <c:pt idx="196">
                  <c:v>113496</c:v>
                </c:pt>
                <c:pt idx="197">
                  <c:v>103977</c:v>
                </c:pt>
                <c:pt idx="198">
                  <c:v>96385</c:v>
                </c:pt>
                <c:pt idx="199">
                  <c:v>87474</c:v>
                </c:pt>
                <c:pt idx="200">
                  <c:v>81938</c:v>
                </c:pt>
                <c:pt idx="201">
                  <c:v>84966</c:v>
                </c:pt>
                <c:pt idx="202">
                  <c:v>78674</c:v>
                </c:pt>
                <c:pt idx="203">
                  <c:v>84790</c:v>
                </c:pt>
                <c:pt idx="204">
                  <c:v>78703</c:v>
                </c:pt>
                <c:pt idx="205">
                  <c:v>73506</c:v>
                </c:pt>
                <c:pt idx="206">
                  <c:v>73868</c:v>
                </c:pt>
                <c:pt idx="207">
                  <c:v>80503</c:v>
                </c:pt>
                <c:pt idx="208">
                  <c:v>93981</c:v>
                </c:pt>
                <c:pt idx="209">
                  <c:v>91907</c:v>
                </c:pt>
                <c:pt idx="210">
                  <c:v>95058</c:v>
                </c:pt>
                <c:pt idx="211">
                  <c:v>81870</c:v>
                </c:pt>
                <c:pt idx="212">
                  <c:v>79296</c:v>
                </c:pt>
                <c:pt idx="213">
                  <c:v>77782</c:v>
                </c:pt>
                <c:pt idx="214">
                  <c:v>73668</c:v>
                </c:pt>
                <c:pt idx="215">
                  <c:v>72770</c:v>
                </c:pt>
                <c:pt idx="216">
                  <c:v>69343</c:v>
                </c:pt>
                <c:pt idx="217">
                  <c:v>65352</c:v>
                </c:pt>
                <c:pt idx="218">
                  <c:v>59186</c:v>
                </c:pt>
                <c:pt idx="219">
                  <c:v>58181</c:v>
                </c:pt>
                <c:pt idx="220">
                  <c:v>55558</c:v>
                </c:pt>
                <c:pt idx="221">
                  <c:v>57103</c:v>
                </c:pt>
                <c:pt idx="222">
                  <c:v>58333</c:v>
                </c:pt>
                <c:pt idx="223">
                  <c:v>59616</c:v>
                </c:pt>
                <c:pt idx="224">
                  <c:v>64342</c:v>
                </c:pt>
                <c:pt idx="225">
                  <c:v>64930</c:v>
                </c:pt>
                <c:pt idx="226">
                  <c:v>57689</c:v>
                </c:pt>
                <c:pt idx="227">
                  <c:v>55907</c:v>
                </c:pt>
                <c:pt idx="228">
                  <c:v>54919</c:v>
                </c:pt>
                <c:pt idx="229">
                  <c:v>53378</c:v>
                </c:pt>
                <c:pt idx="230">
                  <c:v>53670</c:v>
                </c:pt>
                <c:pt idx="231">
                  <c:v>50535</c:v>
                </c:pt>
                <c:pt idx="232">
                  <c:v>47470</c:v>
                </c:pt>
                <c:pt idx="233">
                  <c:v>58694</c:v>
                </c:pt>
                <c:pt idx="234">
                  <c:v>51877</c:v>
                </c:pt>
                <c:pt idx="235">
                  <c:v>54149</c:v>
                </c:pt>
                <c:pt idx="236">
                  <c:v>45203</c:v>
                </c:pt>
                <c:pt idx="237">
                  <c:v>42979</c:v>
                </c:pt>
                <c:pt idx="238">
                  <c:v>46158</c:v>
                </c:pt>
                <c:pt idx="239">
                  <c:v>42628</c:v>
                </c:pt>
                <c:pt idx="240">
                  <c:v>43282</c:v>
                </c:pt>
                <c:pt idx="241">
                  <c:v>38129</c:v>
                </c:pt>
                <c:pt idx="242">
                  <c:v>38652</c:v>
                </c:pt>
                <c:pt idx="243">
                  <c:v>33707</c:v>
                </c:pt>
                <c:pt idx="244">
                  <c:v>42790</c:v>
                </c:pt>
                <c:pt idx="245">
                  <c:v>40054</c:v>
                </c:pt>
                <c:pt idx="246">
                  <c:v>37195</c:v>
                </c:pt>
                <c:pt idx="247">
                  <c:v>35447</c:v>
                </c:pt>
                <c:pt idx="248">
                  <c:v>30717</c:v>
                </c:pt>
                <c:pt idx="249">
                  <c:v>28577</c:v>
                </c:pt>
                <c:pt idx="250">
                  <c:v>27945</c:v>
                </c:pt>
                <c:pt idx="251">
                  <c:v>28785</c:v>
                </c:pt>
                <c:pt idx="252">
                  <c:v>28405</c:v>
                </c:pt>
                <c:pt idx="253">
                  <c:v>26895</c:v>
                </c:pt>
                <c:pt idx="254">
                  <c:v>22940</c:v>
                </c:pt>
                <c:pt idx="255">
                  <c:v>29179</c:v>
                </c:pt>
                <c:pt idx="256">
                  <c:v>26230</c:v>
                </c:pt>
                <c:pt idx="257">
                  <c:v>26398</c:v>
                </c:pt>
                <c:pt idx="258">
                  <c:v>26086</c:v>
                </c:pt>
                <c:pt idx="259">
                  <c:v>29757</c:v>
                </c:pt>
                <c:pt idx="260">
                  <c:v>32722</c:v>
                </c:pt>
                <c:pt idx="261">
                  <c:v>32439</c:v>
                </c:pt>
                <c:pt idx="262">
                  <c:v>31318</c:v>
                </c:pt>
                <c:pt idx="263">
                  <c:v>33180</c:v>
                </c:pt>
                <c:pt idx="264">
                  <c:v>32063</c:v>
                </c:pt>
                <c:pt idx="265">
                  <c:v>31880</c:v>
                </c:pt>
                <c:pt idx="266">
                  <c:v>29085</c:v>
                </c:pt>
                <c:pt idx="267">
                  <c:v>28123</c:v>
                </c:pt>
                <c:pt idx="268">
                  <c:v>26578</c:v>
                </c:pt>
                <c:pt idx="269">
                  <c:v>25490</c:v>
                </c:pt>
                <c:pt idx="270">
                  <c:v>23394</c:v>
                </c:pt>
                <c:pt idx="271">
                  <c:v>21993</c:v>
                </c:pt>
                <c:pt idx="272">
                  <c:v>21312</c:v>
                </c:pt>
                <c:pt idx="273">
                  <c:v>21762</c:v>
                </c:pt>
                <c:pt idx="274">
                  <c:v>23849</c:v>
                </c:pt>
                <c:pt idx="275">
                  <c:v>23327</c:v>
                </c:pt>
                <c:pt idx="276">
                  <c:v>20459</c:v>
                </c:pt>
                <c:pt idx="277">
                  <c:v>18646</c:v>
                </c:pt>
                <c:pt idx="278">
                  <c:v>17707</c:v>
                </c:pt>
                <c:pt idx="279">
                  <c:v>17994</c:v>
                </c:pt>
                <c:pt idx="280">
                  <c:v>17341</c:v>
                </c:pt>
                <c:pt idx="281">
                  <c:v>17109</c:v>
                </c:pt>
                <c:pt idx="282">
                  <c:v>17104</c:v>
                </c:pt>
                <c:pt idx="283">
                  <c:v>16103</c:v>
                </c:pt>
                <c:pt idx="284">
                  <c:v>17881</c:v>
                </c:pt>
                <c:pt idx="285">
                  <c:v>17273</c:v>
                </c:pt>
                <c:pt idx="286">
                  <c:v>20501</c:v>
                </c:pt>
                <c:pt idx="287">
                  <c:v>19411</c:v>
                </c:pt>
                <c:pt idx="288">
                  <c:v>18113</c:v>
                </c:pt>
                <c:pt idx="289">
                  <c:v>19488</c:v>
                </c:pt>
                <c:pt idx="290">
                  <c:v>17703</c:v>
                </c:pt>
                <c:pt idx="291">
                  <c:v>20661</c:v>
                </c:pt>
                <c:pt idx="292">
                  <c:v>18694</c:v>
                </c:pt>
                <c:pt idx="293">
                  <c:v>18767</c:v>
                </c:pt>
                <c:pt idx="294">
                  <c:v>24433</c:v>
                </c:pt>
                <c:pt idx="295">
                  <c:v>23117</c:v>
                </c:pt>
                <c:pt idx="296">
                  <c:v>18866</c:v>
                </c:pt>
                <c:pt idx="297">
                  <c:v>17447</c:v>
                </c:pt>
                <c:pt idx="298">
                  <c:v>19724</c:v>
                </c:pt>
                <c:pt idx="299">
                  <c:v>18296</c:v>
                </c:pt>
                <c:pt idx="300">
                  <c:v>18040</c:v>
                </c:pt>
                <c:pt idx="301">
                  <c:v>17360</c:v>
                </c:pt>
                <c:pt idx="302">
                  <c:v>17485</c:v>
                </c:pt>
                <c:pt idx="303">
                  <c:v>20478</c:v>
                </c:pt>
                <c:pt idx="304">
                  <c:v>18002</c:v>
                </c:pt>
                <c:pt idx="305">
                  <c:v>17814</c:v>
                </c:pt>
                <c:pt idx="306">
                  <c:v>18659</c:v>
                </c:pt>
                <c:pt idx="307">
                  <c:v>26097</c:v>
                </c:pt>
                <c:pt idx="308">
                  <c:v>23693</c:v>
                </c:pt>
                <c:pt idx="309">
                  <c:v>21595</c:v>
                </c:pt>
                <c:pt idx="310">
                  <c:v>23043</c:v>
                </c:pt>
                <c:pt idx="311">
                  <c:v>29901</c:v>
                </c:pt>
                <c:pt idx="312">
                  <c:v>30735</c:v>
                </c:pt>
                <c:pt idx="313">
                  <c:v>34266</c:v>
                </c:pt>
                <c:pt idx="314">
                  <c:v>31699</c:v>
                </c:pt>
                <c:pt idx="315">
                  <c:v>32137</c:v>
                </c:pt>
                <c:pt idx="316">
                  <c:v>32407</c:v>
                </c:pt>
                <c:pt idx="317">
                  <c:v>33029</c:v>
                </c:pt>
                <c:pt idx="318">
                  <c:v>28235</c:v>
                </c:pt>
                <c:pt idx="319">
                  <c:v>26674</c:v>
                </c:pt>
                <c:pt idx="320">
                  <c:v>26026</c:v>
                </c:pt>
                <c:pt idx="321">
                  <c:v>26905</c:v>
                </c:pt>
                <c:pt idx="322">
                  <c:v>25625</c:v>
                </c:pt>
                <c:pt idx="323">
                  <c:v>24737</c:v>
                </c:pt>
                <c:pt idx="324">
                  <c:v>23368</c:v>
                </c:pt>
                <c:pt idx="325">
                  <c:v>26612</c:v>
                </c:pt>
                <c:pt idx="326">
                  <c:v>25247</c:v>
                </c:pt>
                <c:pt idx="327">
                  <c:v>20721</c:v>
                </c:pt>
                <c:pt idx="328">
                  <c:v>20774</c:v>
                </c:pt>
                <c:pt idx="329">
                  <c:v>21072</c:v>
                </c:pt>
                <c:pt idx="330">
                  <c:v>19757</c:v>
                </c:pt>
                <c:pt idx="331">
                  <c:v>19441</c:v>
                </c:pt>
                <c:pt idx="332">
                  <c:v>19842</c:v>
                </c:pt>
                <c:pt idx="333">
                  <c:v>19628</c:v>
                </c:pt>
                <c:pt idx="334">
                  <c:v>22868</c:v>
                </c:pt>
                <c:pt idx="335">
                  <c:v>20118</c:v>
                </c:pt>
                <c:pt idx="336">
                  <c:v>19733</c:v>
                </c:pt>
                <c:pt idx="337">
                  <c:v>22260</c:v>
                </c:pt>
                <c:pt idx="338">
                  <c:v>24820</c:v>
                </c:pt>
                <c:pt idx="339">
                  <c:v>22615</c:v>
                </c:pt>
                <c:pt idx="340">
                  <c:v>21191</c:v>
                </c:pt>
                <c:pt idx="341">
                  <c:v>19558</c:v>
                </c:pt>
                <c:pt idx="342">
                  <c:v>19459</c:v>
                </c:pt>
                <c:pt idx="343">
                  <c:v>20709</c:v>
                </c:pt>
                <c:pt idx="344">
                  <c:v>20384</c:v>
                </c:pt>
                <c:pt idx="345">
                  <c:v>20398</c:v>
                </c:pt>
                <c:pt idx="346">
                  <c:v>19395</c:v>
                </c:pt>
                <c:pt idx="347">
                  <c:v>23196</c:v>
                </c:pt>
                <c:pt idx="348">
                  <c:v>23558</c:v>
                </c:pt>
                <c:pt idx="349">
                  <c:v>18914</c:v>
                </c:pt>
                <c:pt idx="350">
                  <c:v>19101</c:v>
                </c:pt>
                <c:pt idx="351">
                  <c:v>19531</c:v>
                </c:pt>
                <c:pt idx="352">
                  <c:v>19871</c:v>
                </c:pt>
                <c:pt idx="353">
                  <c:v>19825</c:v>
                </c:pt>
                <c:pt idx="354">
                  <c:v>19593</c:v>
                </c:pt>
                <c:pt idx="355">
                  <c:v>20800</c:v>
                </c:pt>
                <c:pt idx="356">
                  <c:v>21493</c:v>
                </c:pt>
                <c:pt idx="357">
                  <c:v>20417</c:v>
                </c:pt>
                <c:pt idx="358">
                  <c:v>20413</c:v>
                </c:pt>
                <c:pt idx="359">
                  <c:v>25288</c:v>
                </c:pt>
                <c:pt idx="360">
                  <c:v>22432</c:v>
                </c:pt>
                <c:pt idx="361">
                  <c:v>22482</c:v>
                </c:pt>
                <c:pt idx="362">
                  <c:v>23473</c:v>
                </c:pt>
                <c:pt idx="363">
                  <c:v>27136</c:v>
                </c:pt>
                <c:pt idx="364">
                  <c:v>27770</c:v>
                </c:pt>
                <c:pt idx="365">
                  <c:v>29271</c:v>
                </c:pt>
                <c:pt idx="366">
                  <c:v>27005</c:v>
                </c:pt>
                <c:pt idx="367">
                  <c:v>28011</c:v>
                </c:pt>
                <c:pt idx="368">
                  <c:v>28447</c:v>
                </c:pt>
                <c:pt idx="369">
                  <c:v>27757</c:v>
                </c:pt>
                <c:pt idx="370">
                  <c:v>27131</c:v>
                </c:pt>
                <c:pt idx="371">
                  <c:v>26379</c:v>
                </c:pt>
                <c:pt idx="372">
                  <c:v>25154</c:v>
                </c:pt>
                <c:pt idx="373">
                  <c:v>26237</c:v>
                </c:pt>
                <c:pt idx="374">
                  <c:v>24399</c:v>
                </c:pt>
                <c:pt idx="375">
                  <c:v>23862</c:v>
                </c:pt>
                <c:pt idx="376">
                  <c:v>23988</c:v>
                </c:pt>
                <c:pt idx="377">
                  <c:v>23975</c:v>
                </c:pt>
                <c:pt idx="378">
                  <c:v>23195</c:v>
                </c:pt>
                <c:pt idx="379">
                  <c:v>21745</c:v>
                </c:pt>
                <c:pt idx="380">
                  <c:v>20331</c:v>
                </c:pt>
                <c:pt idx="381">
                  <c:v>19795</c:v>
                </c:pt>
                <c:pt idx="382">
                  <c:v>22119</c:v>
                </c:pt>
                <c:pt idx="383">
                  <c:v>20140</c:v>
                </c:pt>
                <c:pt idx="384">
                  <c:v>19548</c:v>
                </c:pt>
                <c:pt idx="385">
                  <c:v>19395</c:v>
                </c:pt>
                <c:pt idx="386">
                  <c:v>20168</c:v>
                </c:pt>
                <c:pt idx="387">
                  <c:v>19509</c:v>
                </c:pt>
                <c:pt idx="388">
                  <c:v>19369</c:v>
                </c:pt>
                <c:pt idx="389">
                  <c:v>19084</c:v>
                </c:pt>
                <c:pt idx="390">
                  <c:v>22754</c:v>
                </c:pt>
                <c:pt idx="391">
                  <c:v>22019</c:v>
                </c:pt>
                <c:pt idx="392">
                  <c:v>23222</c:v>
                </c:pt>
                <c:pt idx="393">
                  <c:v>20275</c:v>
                </c:pt>
                <c:pt idx="394">
                  <c:v>19820</c:v>
                </c:pt>
                <c:pt idx="395">
                  <c:v>20129</c:v>
                </c:pt>
                <c:pt idx="396">
                  <c:v>20394</c:v>
                </c:pt>
                <c:pt idx="397">
                  <c:v>21156</c:v>
                </c:pt>
                <c:pt idx="398">
                  <c:v>21828</c:v>
                </c:pt>
                <c:pt idx="399">
                  <c:v>21967</c:v>
                </c:pt>
                <c:pt idx="400">
                  <c:v>21060</c:v>
                </c:pt>
                <c:pt idx="401">
                  <c:v>20311</c:v>
                </c:pt>
                <c:pt idx="402">
                  <c:v>20383</c:v>
                </c:pt>
                <c:pt idx="403">
                  <c:v>23703</c:v>
                </c:pt>
                <c:pt idx="404">
                  <c:v>20932</c:v>
                </c:pt>
                <c:pt idx="405">
                  <c:v>20745</c:v>
                </c:pt>
                <c:pt idx="406">
                  <c:v>21386</c:v>
                </c:pt>
                <c:pt idx="407">
                  <c:v>20802</c:v>
                </c:pt>
                <c:pt idx="408">
                  <c:v>22404</c:v>
                </c:pt>
                <c:pt idx="409">
                  <c:v>21358</c:v>
                </c:pt>
                <c:pt idx="410">
                  <c:v>20923</c:v>
                </c:pt>
                <c:pt idx="411">
                  <c:v>20931</c:v>
                </c:pt>
                <c:pt idx="412">
                  <c:v>24224</c:v>
                </c:pt>
                <c:pt idx="413">
                  <c:v>23610</c:v>
                </c:pt>
                <c:pt idx="414">
                  <c:v>24094</c:v>
                </c:pt>
                <c:pt idx="415">
                  <c:v>24631</c:v>
                </c:pt>
                <c:pt idx="416">
                  <c:v>28033</c:v>
                </c:pt>
                <c:pt idx="417">
                  <c:v>30829</c:v>
                </c:pt>
                <c:pt idx="418">
                  <c:v>29825</c:v>
                </c:pt>
                <c:pt idx="419">
                  <c:v>29956</c:v>
                </c:pt>
                <c:pt idx="420">
                  <c:v>30247</c:v>
                </c:pt>
                <c:pt idx="421">
                  <c:v>28861</c:v>
                </c:pt>
                <c:pt idx="422">
                  <c:v>30846</c:v>
                </c:pt>
                <c:pt idx="423">
                  <c:v>28908</c:v>
                </c:pt>
                <c:pt idx="424">
                  <c:v>26542</c:v>
                </c:pt>
                <c:pt idx="425">
                  <c:v>27737</c:v>
                </c:pt>
                <c:pt idx="426">
                  <c:v>26606</c:v>
                </c:pt>
                <c:pt idx="427">
                  <c:v>25133</c:v>
                </c:pt>
                <c:pt idx="428">
                  <c:v>24235</c:v>
                </c:pt>
                <c:pt idx="429">
                  <c:v>23445</c:v>
                </c:pt>
                <c:pt idx="430">
                  <c:v>22840</c:v>
                </c:pt>
                <c:pt idx="431">
                  <c:v>22250</c:v>
                </c:pt>
                <c:pt idx="432">
                  <c:v>21736</c:v>
                </c:pt>
                <c:pt idx="433">
                  <c:v>21208</c:v>
                </c:pt>
                <c:pt idx="434">
                  <c:v>21137</c:v>
                </c:pt>
                <c:pt idx="435">
                  <c:v>20537</c:v>
                </c:pt>
                <c:pt idx="436">
                  <c:v>20644</c:v>
                </c:pt>
                <c:pt idx="437">
                  <c:v>20243</c:v>
                </c:pt>
                <c:pt idx="438">
                  <c:v>21697</c:v>
                </c:pt>
                <c:pt idx="439">
                  <c:v>20541</c:v>
                </c:pt>
                <c:pt idx="440">
                  <c:v>20394</c:v>
                </c:pt>
                <c:pt idx="441">
                  <c:v>20787</c:v>
                </c:pt>
                <c:pt idx="442">
                  <c:v>20545</c:v>
                </c:pt>
                <c:pt idx="443">
                  <c:v>21398</c:v>
                </c:pt>
                <c:pt idx="444">
                  <c:v>21812</c:v>
                </c:pt>
                <c:pt idx="445">
                  <c:v>20346</c:v>
                </c:pt>
                <c:pt idx="446">
                  <c:v>20287</c:v>
                </c:pt>
                <c:pt idx="447">
                  <c:v>20778</c:v>
                </c:pt>
                <c:pt idx="448">
                  <c:v>20124</c:v>
                </c:pt>
                <c:pt idx="449">
                  <c:v>20093</c:v>
                </c:pt>
                <c:pt idx="450">
                  <c:v>19843</c:v>
                </c:pt>
                <c:pt idx="451">
                  <c:v>19494</c:v>
                </c:pt>
                <c:pt idx="452">
                  <c:v>20005</c:v>
                </c:pt>
                <c:pt idx="453">
                  <c:v>19791</c:v>
                </c:pt>
                <c:pt idx="454">
                  <c:v>19093</c:v>
                </c:pt>
                <c:pt idx="455">
                  <c:v>19375</c:v>
                </c:pt>
                <c:pt idx="456">
                  <c:v>19452</c:v>
                </c:pt>
                <c:pt idx="457">
                  <c:v>18636</c:v>
                </c:pt>
                <c:pt idx="458">
                  <c:v>18961</c:v>
                </c:pt>
                <c:pt idx="459">
                  <c:v>19161</c:v>
                </c:pt>
                <c:pt idx="460">
                  <c:v>19775</c:v>
                </c:pt>
                <c:pt idx="461">
                  <c:v>18769</c:v>
                </c:pt>
                <c:pt idx="462">
                  <c:v>19240</c:v>
                </c:pt>
                <c:pt idx="463">
                  <c:v>18892</c:v>
                </c:pt>
                <c:pt idx="464">
                  <c:v>21914</c:v>
                </c:pt>
                <c:pt idx="465">
                  <c:v>21725</c:v>
                </c:pt>
                <c:pt idx="466">
                  <c:v>22174</c:v>
                </c:pt>
                <c:pt idx="467">
                  <c:v>22299</c:v>
                </c:pt>
                <c:pt idx="468">
                  <c:v>25414</c:v>
                </c:pt>
                <c:pt idx="469">
                  <c:v>28001</c:v>
                </c:pt>
                <c:pt idx="470">
                  <c:v>29612</c:v>
                </c:pt>
                <c:pt idx="471">
                  <c:v>28556</c:v>
                </c:pt>
                <c:pt idx="472">
                  <c:v>26440</c:v>
                </c:pt>
                <c:pt idx="473">
                  <c:v>27470</c:v>
                </c:pt>
                <c:pt idx="474">
                  <c:v>26734</c:v>
                </c:pt>
                <c:pt idx="475">
                  <c:v>25628</c:v>
                </c:pt>
                <c:pt idx="476">
                  <c:v>25117</c:v>
                </c:pt>
                <c:pt idx="477">
                  <c:v>24518</c:v>
                </c:pt>
                <c:pt idx="478">
                  <c:v>26606</c:v>
                </c:pt>
                <c:pt idx="479">
                  <c:v>22954</c:v>
                </c:pt>
                <c:pt idx="480">
                  <c:v>21974</c:v>
                </c:pt>
                <c:pt idx="481">
                  <c:v>20972</c:v>
                </c:pt>
                <c:pt idx="482">
                  <c:v>20966</c:v>
                </c:pt>
                <c:pt idx="483">
                  <c:v>21000</c:v>
                </c:pt>
                <c:pt idx="484">
                  <c:v>20087</c:v>
                </c:pt>
                <c:pt idx="485">
                  <c:v>19380</c:v>
                </c:pt>
                <c:pt idx="486">
                  <c:v>19186</c:v>
                </c:pt>
                <c:pt idx="487">
                  <c:v>18867</c:v>
                </c:pt>
                <c:pt idx="488">
                  <c:v>18012</c:v>
                </c:pt>
                <c:pt idx="489">
                  <c:v>18611</c:v>
                </c:pt>
                <c:pt idx="490">
                  <c:v>18982</c:v>
                </c:pt>
                <c:pt idx="491">
                  <c:v>18273</c:v>
                </c:pt>
                <c:pt idx="492">
                  <c:v>18019</c:v>
                </c:pt>
                <c:pt idx="493">
                  <c:v>18111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ED-48C0-8855-D97CE683EF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1538176"/>
        <c:axId val="431538568"/>
      </c:lineChart>
      <c:dateAx>
        <c:axId val="431538176"/>
        <c:scaling>
          <c:orientation val="minMax"/>
        </c:scaling>
        <c:delete val="0"/>
        <c:axPos val="b"/>
        <c:numFmt formatCode="m/d/yy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1538568"/>
        <c:crosses val="autoZero"/>
        <c:auto val="1"/>
        <c:lblOffset val="100"/>
        <c:baseTimeUnit val="days"/>
        <c:majorUnit val="4"/>
        <c:majorTimeUnit val="months"/>
        <c:minorUnit val="5"/>
        <c:minorTimeUnit val="days"/>
      </c:dateAx>
      <c:valAx>
        <c:axId val="431538568"/>
        <c:scaling>
          <c:orientation val="minMax"/>
          <c:min val="1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1538176"/>
        <c:crosses val="autoZero"/>
        <c:crossBetween val="between"/>
        <c:majorUnit val="15000"/>
      </c:valAx>
      <c:spPr>
        <a:gradFill rotWithShape="0">
          <a:gsLst>
            <a:gs pos="0">
              <a:srgbClr val="FFFFFF"/>
            </a:gs>
            <a:gs pos="100000">
              <a:srgbClr val="CCFFFF"/>
            </a:gs>
          </a:gsLst>
          <a:lin ang="5400000" scaled="1"/>
        </a:gradFill>
        <a:ln w="25400">
          <a:noFill/>
        </a:ln>
      </c:spPr>
    </c:plotArea>
    <c:legend>
      <c:legendPos val="b"/>
      <c:layout>
        <c:manualLayout>
          <c:xMode val="edge"/>
          <c:yMode val="edge"/>
          <c:x val="0.10903657042869641"/>
          <c:y val="0.9179134745805877"/>
          <c:w val="0.79255491396908717"/>
          <c:h val="3.850080114781074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State Benefits Paid 2019-2026</a:t>
            </a:r>
          </a:p>
        </c:rich>
      </c:tx>
      <c:layout>
        <c:manualLayout>
          <c:xMode val="edge"/>
          <c:yMode val="edge"/>
          <c:x val="0.32695351414406537"/>
          <c:y val="4.90401832560091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8654534849810446E-2"/>
          <c:y val="0.15099288161445884"/>
          <c:w val="0.80978865406006673"/>
          <c:h val="0.62422223316001135"/>
        </c:manualLayout>
      </c:layout>
      <c:lineChart>
        <c:grouping val="standard"/>
        <c:varyColors val="0"/>
        <c:ser>
          <c:idx val="14"/>
          <c:order val="2"/>
          <c:tx>
            <c:v>2019</c:v>
          </c:tx>
          <c:spPr>
            <a:ln w="2540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'Claims Data-Wednesday'!$R$476:$R$523</c:f>
              <c:strCache>
                <c:ptCount val="48"/>
                <c:pt idx="0">
                  <c:v>January</c:v>
                </c:pt>
                <c:pt idx="4">
                  <c:v>February</c:v>
                </c:pt>
                <c:pt idx="8">
                  <c:v>March</c:v>
                </c:pt>
                <c:pt idx="12">
                  <c:v>April</c:v>
                </c:pt>
                <c:pt idx="16">
                  <c:v>May</c:v>
                </c:pt>
                <c:pt idx="21">
                  <c:v>June</c:v>
                </c:pt>
                <c:pt idx="25">
                  <c:v>July</c:v>
                </c:pt>
                <c:pt idx="29">
                  <c:v>August</c:v>
                </c:pt>
                <c:pt idx="34">
                  <c:v>September</c:v>
                </c:pt>
                <c:pt idx="38">
                  <c:v>October</c:v>
                </c:pt>
                <c:pt idx="42">
                  <c:v>November</c:v>
                </c:pt>
                <c:pt idx="47">
                  <c:v>December</c:v>
                </c:pt>
              </c:strCache>
            </c:strRef>
          </c:cat>
          <c:val>
            <c:numRef>
              <c:f>'Claims Data-Wednesday'!$H$1049:$H$1100</c:f>
              <c:numCache>
                <c:formatCode>"$"#,##0</c:formatCode>
                <c:ptCount val="52"/>
                <c:pt idx="0">
                  <c:v>6105938</c:v>
                </c:pt>
                <c:pt idx="1">
                  <c:v>6558705</c:v>
                </c:pt>
                <c:pt idx="2">
                  <c:v>6395446</c:v>
                </c:pt>
                <c:pt idx="3">
                  <c:v>7331587</c:v>
                </c:pt>
                <c:pt idx="4">
                  <c:v>6848983</c:v>
                </c:pt>
                <c:pt idx="5">
                  <c:v>6861120</c:v>
                </c:pt>
                <c:pt idx="6">
                  <c:v>6654471</c:v>
                </c:pt>
                <c:pt idx="7">
                  <c:v>6517559</c:v>
                </c:pt>
                <c:pt idx="8">
                  <c:v>6327515</c:v>
                </c:pt>
                <c:pt idx="9">
                  <c:v>6063492</c:v>
                </c:pt>
                <c:pt idx="10">
                  <c:v>5488454</c:v>
                </c:pt>
                <c:pt idx="11">
                  <c:v>5684893</c:v>
                </c:pt>
                <c:pt idx="12">
                  <c:v>4721210</c:v>
                </c:pt>
                <c:pt idx="13">
                  <c:v>4807845</c:v>
                </c:pt>
                <c:pt idx="14">
                  <c:v>5030947</c:v>
                </c:pt>
                <c:pt idx="15">
                  <c:v>4130083</c:v>
                </c:pt>
                <c:pt idx="16">
                  <c:v>3866618</c:v>
                </c:pt>
                <c:pt idx="17">
                  <c:v>3942312</c:v>
                </c:pt>
                <c:pt idx="18">
                  <c:v>3888521</c:v>
                </c:pt>
                <c:pt idx="19">
                  <c:v>3678327</c:v>
                </c:pt>
                <c:pt idx="20">
                  <c:v>3998626</c:v>
                </c:pt>
                <c:pt idx="21">
                  <c:v>3832286</c:v>
                </c:pt>
                <c:pt idx="22">
                  <c:v>3728460</c:v>
                </c:pt>
                <c:pt idx="23">
                  <c:v>3653796</c:v>
                </c:pt>
                <c:pt idx="24">
                  <c:v>3568754</c:v>
                </c:pt>
                <c:pt idx="25">
                  <c:v>3883587</c:v>
                </c:pt>
                <c:pt idx="26">
                  <c:v>3770288</c:v>
                </c:pt>
                <c:pt idx="27">
                  <c:v>3747781</c:v>
                </c:pt>
                <c:pt idx="28">
                  <c:v>3669978</c:v>
                </c:pt>
                <c:pt idx="29">
                  <c:v>3813336</c:v>
                </c:pt>
                <c:pt idx="30">
                  <c:v>3639529</c:v>
                </c:pt>
                <c:pt idx="31">
                  <c:v>3552401</c:v>
                </c:pt>
                <c:pt idx="32">
                  <c:v>3579729</c:v>
                </c:pt>
                <c:pt idx="33">
                  <c:v>3578699</c:v>
                </c:pt>
                <c:pt idx="34">
                  <c:v>3570350</c:v>
                </c:pt>
                <c:pt idx="35">
                  <c:v>3539558</c:v>
                </c:pt>
                <c:pt idx="36">
                  <c:v>3460374</c:v>
                </c:pt>
                <c:pt idx="37">
                  <c:v>3651184</c:v>
                </c:pt>
                <c:pt idx="38">
                  <c:v>3689861</c:v>
                </c:pt>
                <c:pt idx="39">
                  <c:v>3621480</c:v>
                </c:pt>
                <c:pt idx="40">
                  <c:v>3774227</c:v>
                </c:pt>
                <c:pt idx="41">
                  <c:v>3875984</c:v>
                </c:pt>
                <c:pt idx="42">
                  <c:v>3760274</c:v>
                </c:pt>
                <c:pt idx="43">
                  <c:v>3674876</c:v>
                </c:pt>
                <c:pt idx="44">
                  <c:v>3983577</c:v>
                </c:pt>
                <c:pt idx="45">
                  <c:v>3725763</c:v>
                </c:pt>
                <c:pt idx="46">
                  <c:v>4299300</c:v>
                </c:pt>
                <c:pt idx="47">
                  <c:v>4372752</c:v>
                </c:pt>
                <c:pt idx="48">
                  <c:v>4687132</c:v>
                </c:pt>
                <c:pt idx="49">
                  <c:v>4838986</c:v>
                </c:pt>
                <c:pt idx="50">
                  <c:v>5767288</c:v>
                </c:pt>
                <c:pt idx="51">
                  <c:v>6228863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6023-463D-8230-2D3B1A3AFE40}"/>
            </c:ext>
          </c:extLst>
        </c:ser>
        <c:ser>
          <c:idx val="15"/>
          <c:order val="3"/>
          <c:tx>
            <c:v>2020</c:v>
          </c:tx>
          <c:spPr>
            <a:ln w="25400">
              <a:solidFill>
                <a:srgbClr val="7030A0"/>
              </a:solidFill>
            </a:ln>
          </c:spPr>
          <c:marker>
            <c:symbol val="none"/>
          </c:marker>
          <c:cat>
            <c:strRef>
              <c:f>'Claims Data-Wednesday'!$R$476:$R$523</c:f>
              <c:strCache>
                <c:ptCount val="48"/>
                <c:pt idx="0">
                  <c:v>January</c:v>
                </c:pt>
                <c:pt idx="4">
                  <c:v>February</c:v>
                </c:pt>
                <c:pt idx="8">
                  <c:v>March</c:v>
                </c:pt>
                <c:pt idx="12">
                  <c:v>April</c:v>
                </c:pt>
                <c:pt idx="16">
                  <c:v>May</c:v>
                </c:pt>
                <c:pt idx="21">
                  <c:v>June</c:v>
                </c:pt>
                <c:pt idx="25">
                  <c:v>July</c:v>
                </c:pt>
                <c:pt idx="29">
                  <c:v>August</c:v>
                </c:pt>
                <c:pt idx="34">
                  <c:v>September</c:v>
                </c:pt>
                <c:pt idx="38">
                  <c:v>October</c:v>
                </c:pt>
                <c:pt idx="42">
                  <c:v>November</c:v>
                </c:pt>
                <c:pt idx="47">
                  <c:v>December</c:v>
                </c:pt>
              </c:strCache>
            </c:strRef>
          </c:cat>
          <c:val>
            <c:numRef>
              <c:f>'Claims Data-Wednesday'!$H$1101:$H$1152</c:f>
              <c:numCache>
                <c:formatCode>"$"#,##0</c:formatCode>
                <c:ptCount val="52"/>
                <c:pt idx="0">
                  <c:v>6379554</c:v>
                </c:pt>
                <c:pt idx="1">
                  <c:v>6447855</c:v>
                </c:pt>
                <c:pt idx="2">
                  <c:v>6680371</c:v>
                </c:pt>
                <c:pt idx="3">
                  <c:v>6732376</c:v>
                </c:pt>
                <c:pt idx="4">
                  <c:v>6784619</c:v>
                </c:pt>
                <c:pt idx="5">
                  <c:v>6982464</c:v>
                </c:pt>
                <c:pt idx="6">
                  <c:v>6992257</c:v>
                </c:pt>
                <c:pt idx="7">
                  <c:v>6794613</c:v>
                </c:pt>
                <c:pt idx="8">
                  <c:v>6270840</c:v>
                </c:pt>
                <c:pt idx="9">
                  <c:v>6068761</c:v>
                </c:pt>
                <c:pt idx="10">
                  <c:v>7540165</c:v>
                </c:pt>
                <c:pt idx="11">
                  <c:v>19400417</c:v>
                </c:pt>
                <c:pt idx="12">
                  <c:v>51082746</c:v>
                </c:pt>
                <c:pt idx="13">
                  <c:v>67226724</c:v>
                </c:pt>
                <c:pt idx="14">
                  <c:v>79512700</c:v>
                </c:pt>
                <c:pt idx="15">
                  <c:v>84807704</c:v>
                </c:pt>
                <c:pt idx="16">
                  <c:v>97024709</c:v>
                </c:pt>
                <c:pt idx="17">
                  <c:v>82889902</c:v>
                </c:pt>
                <c:pt idx="18">
                  <c:v>78543055</c:v>
                </c:pt>
                <c:pt idx="19">
                  <c:v>71230005</c:v>
                </c:pt>
                <c:pt idx="20">
                  <c:v>61913828</c:v>
                </c:pt>
                <c:pt idx="21">
                  <c:v>69178317</c:v>
                </c:pt>
                <c:pt idx="22">
                  <c:v>54926236</c:v>
                </c:pt>
                <c:pt idx="23">
                  <c:v>50873983</c:v>
                </c:pt>
                <c:pt idx="24">
                  <c:v>47205330</c:v>
                </c:pt>
                <c:pt idx="25">
                  <c:v>47412693</c:v>
                </c:pt>
                <c:pt idx="26">
                  <c:v>45647242</c:v>
                </c:pt>
                <c:pt idx="27">
                  <c:v>44243241</c:v>
                </c:pt>
                <c:pt idx="28">
                  <c:v>43465088</c:v>
                </c:pt>
                <c:pt idx="29">
                  <c:v>38762850</c:v>
                </c:pt>
                <c:pt idx="30">
                  <c:v>35987489</c:v>
                </c:pt>
                <c:pt idx="31">
                  <c:v>33993574</c:v>
                </c:pt>
                <c:pt idx="32">
                  <c:v>33551152</c:v>
                </c:pt>
                <c:pt idx="33">
                  <c:v>32741748</c:v>
                </c:pt>
                <c:pt idx="34">
                  <c:v>32410018</c:v>
                </c:pt>
                <c:pt idx="35">
                  <c:v>31668848</c:v>
                </c:pt>
                <c:pt idx="36">
                  <c:v>29079016</c:v>
                </c:pt>
                <c:pt idx="37">
                  <c:v>26333115</c:v>
                </c:pt>
                <c:pt idx="38">
                  <c:v>23296158</c:v>
                </c:pt>
                <c:pt idx="39">
                  <c:v>20950843</c:v>
                </c:pt>
                <c:pt idx="40">
                  <c:v>20193864</c:v>
                </c:pt>
                <c:pt idx="41">
                  <c:v>19160873</c:v>
                </c:pt>
                <c:pt idx="42">
                  <c:v>17431304</c:v>
                </c:pt>
                <c:pt idx="43">
                  <c:v>15658210</c:v>
                </c:pt>
                <c:pt idx="44">
                  <c:v>16531301</c:v>
                </c:pt>
                <c:pt idx="45">
                  <c:v>12334994</c:v>
                </c:pt>
                <c:pt idx="46">
                  <c:v>14188057</c:v>
                </c:pt>
                <c:pt idx="47">
                  <c:v>16200255</c:v>
                </c:pt>
                <c:pt idx="48">
                  <c:v>13085271</c:v>
                </c:pt>
                <c:pt idx="49">
                  <c:v>11941619</c:v>
                </c:pt>
                <c:pt idx="50">
                  <c:v>12943057</c:v>
                </c:pt>
                <c:pt idx="51">
                  <c:v>14383902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6023-463D-8230-2D3B1A3AFE40}"/>
            </c:ext>
          </c:extLst>
        </c:ser>
        <c:ser>
          <c:idx val="16"/>
          <c:order val="4"/>
          <c:tx>
            <c:v>2021</c:v>
          </c:tx>
          <c:spPr>
            <a:ln w="25400">
              <a:solidFill>
                <a:schemeClr val="accent5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'Claims Data-Wednesday'!$R$476:$R$523</c:f>
              <c:strCache>
                <c:ptCount val="48"/>
                <c:pt idx="0">
                  <c:v>January</c:v>
                </c:pt>
                <c:pt idx="4">
                  <c:v>February</c:v>
                </c:pt>
                <c:pt idx="8">
                  <c:v>March</c:v>
                </c:pt>
                <c:pt idx="12">
                  <c:v>April</c:v>
                </c:pt>
                <c:pt idx="16">
                  <c:v>May</c:v>
                </c:pt>
                <c:pt idx="21">
                  <c:v>June</c:v>
                </c:pt>
                <c:pt idx="25">
                  <c:v>July</c:v>
                </c:pt>
                <c:pt idx="29">
                  <c:v>August</c:v>
                </c:pt>
                <c:pt idx="34">
                  <c:v>September</c:v>
                </c:pt>
                <c:pt idx="38">
                  <c:v>October</c:v>
                </c:pt>
                <c:pt idx="42">
                  <c:v>November</c:v>
                </c:pt>
                <c:pt idx="47">
                  <c:v>December</c:v>
                </c:pt>
              </c:strCache>
            </c:strRef>
          </c:cat>
          <c:val>
            <c:numRef>
              <c:f>'Claims Data-Wednesday'!$H$1153:$H$1204</c:f>
              <c:numCache>
                <c:formatCode>"$"#,##0</c:formatCode>
                <c:ptCount val="52"/>
                <c:pt idx="0">
                  <c:v>13414545</c:v>
                </c:pt>
                <c:pt idx="1">
                  <c:v>13813977</c:v>
                </c:pt>
                <c:pt idx="2">
                  <c:v>13972126</c:v>
                </c:pt>
                <c:pt idx="3">
                  <c:v>13958484</c:v>
                </c:pt>
                <c:pt idx="4">
                  <c:v>14927236</c:v>
                </c:pt>
                <c:pt idx="5">
                  <c:v>14361563</c:v>
                </c:pt>
                <c:pt idx="6">
                  <c:v>14176757</c:v>
                </c:pt>
                <c:pt idx="7">
                  <c:v>14045818</c:v>
                </c:pt>
                <c:pt idx="8">
                  <c:v>13114174</c:v>
                </c:pt>
                <c:pt idx="9">
                  <c:v>12777007</c:v>
                </c:pt>
                <c:pt idx="10">
                  <c:v>12289203</c:v>
                </c:pt>
                <c:pt idx="11">
                  <c:v>11189205</c:v>
                </c:pt>
                <c:pt idx="12">
                  <c:v>10112714</c:v>
                </c:pt>
                <c:pt idx="13">
                  <c:v>9529380</c:v>
                </c:pt>
                <c:pt idx="14">
                  <c:v>9686031</c:v>
                </c:pt>
                <c:pt idx="15">
                  <c:v>10870102</c:v>
                </c:pt>
                <c:pt idx="16">
                  <c:v>13161680</c:v>
                </c:pt>
                <c:pt idx="17">
                  <c:v>10635564</c:v>
                </c:pt>
                <c:pt idx="18">
                  <c:v>10515068</c:v>
                </c:pt>
                <c:pt idx="19">
                  <c:v>10692133</c:v>
                </c:pt>
                <c:pt idx="20">
                  <c:v>10246305</c:v>
                </c:pt>
                <c:pt idx="21">
                  <c:v>10647864</c:v>
                </c:pt>
                <c:pt idx="22">
                  <c:v>9302562</c:v>
                </c:pt>
                <c:pt idx="23">
                  <c:v>8517321</c:v>
                </c:pt>
                <c:pt idx="24">
                  <c:v>8684554</c:v>
                </c:pt>
                <c:pt idx="25">
                  <c:v>7586773</c:v>
                </c:pt>
                <c:pt idx="26">
                  <c:v>8087105</c:v>
                </c:pt>
                <c:pt idx="27">
                  <c:v>7508610</c:v>
                </c:pt>
                <c:pt idx="28">
                  <c:v>7415348</c:v>
                </c:pt>
                <c:pt idx="29">
                  <c:v>7420394</c:v>
                </c:pt>
                <c:pt idx="30">
                  <c:v>8125432</c:v>
                </c:pt>
                <c:pt idx="31">
                  <c:v>7851701</c:v>
                </c:pt>
                <c:pt idx="32">
                  <c:v>6503361</c:v>
                </c:pt>
                <c:pt idx="33">
                  <c:v>6416595</c:v>
                </c:pt>
                <c:pt idx="34">
                  <c:v>6108850</c:v>
                </c:pt>
                <c:pt idx="35">
                  <c:v>6571689</c:v>
                </c:pt>
                <c:pt idx="36">
                  <c:v>6010684</c:v>
                </c:pt>
                <c:pt idx="37">
                  <c:v>5907526</c:v>
                </c:pt>
                <c:pt idx="38">
                  <c:v>5430927</c:v>
                </c:pt>
                <c:pt idx="39">
                  <c:v>4472682</c:v>
                </c:pt>
                <c:pt idx="40">
                  <c:v>4463058</c:v>
                </c:pt>
                <c:pt idx="41">
                  <c:v>4586650</c:v>
                </c:pt>
                <c:pt idx="42">
                  <c:v>5436700</c:v>
                </c:pt>
                <c:pt idx="43">
                  <c:v>3804462</c:v>
                </c:pt>
                <c:pt idx="44">
                  <c:v>4445845</c:v>
                </c:pt>
                <c:pt idx="45">
                  <c:v>4142563</c:v>
                </c:pt>
                <c:pt idx="46">
                  <c:v>4515462</c:v>
                </c:pt>
                <c:pt idx="47">
                  <c:v>4065100</c:v>
                </c:pt>
                <c:pt idx="48">
                  <c:v>4361743</c:v>
                </c:pt>
                <c:pt idx="49">
                  <c:v>3980603</c:v>
                </c:pt>
                <c:pt idx="50">
                  <c:v>3825971</c:v>
                </c:pt>
                <c:pt idx="51">
                  <c:v>4334616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B5-4A1A-8AF3-CADC12BC3DD4}"/>
            </c:ext>
          </c:extLst>
        </c:ser>
        <c:ser>
          <c:idx val="17"/>
          <c:order val="5"/>
          <c:tx>
            <c:v>2022</c:v>
          </c:tx>
          <c:spPr>
            <a:ln w="25400"/>
          </c:spPr>
          <c:marker>
            <c:symbol val="none"/>
          </c:marker>
          <c:cat>
            <c:strRef>
              <c:f>'Claims Data-Wednesday'!$R$476:$R$523</c:f>
              <c:strCache>
                <c:ptCount val="48"/>
                <c:pt idx="0">
                  <c:v>January</c:v>
                </c:pt>
                <c:pt idx="4">
                  <c:v>February</c:v>
                </c:pt>
                <c:pt idx="8">
                  <c:v>March</c:v>
                </c:pt>
                <c:pt idx="12">
                  <c:v>April</c:v>
                </c:pt>
                <c:pt idx="16">
                  <c:v>May</c:v>
                </c:pt>
                <c:pt idx="21">
                  <c:v>June</c:v>
                </c:pt>
                <c:pt idx="25">
                  <c:v>July</c:v>
                </c:pt>
                <c:pt idx="29">
                  <c:v>August</c:v>
                </c:pt>
                <c:pt idx="34">
                  <c:v>September</c:v>
                </c:pt>
                <c:pt idx="38">
                  <c:v>October</c:v>
                </c:pt>
                <c:pt idx="42">
                  <c:v>November</c:v>
                </c:pt>
                <c:pt idx="47">
                  <c:v>December</c:v>
                </c:pt>
              </c:strCache>
            </c:strRef>
          </c:cat>
          <c:val>
            <c:numRef>
              <c:f>'Claims Data-Wednesday'!$H$1205:$H$1256</c:f>
              <c:numCache>
                <c:formatCode>"$"#,##0</c:formatCode>
                <c:ptCount val="52"/>
                <c:pt idx="0">
                  <c:v>4418311</c:v>
                </c:pt>
                <c:pt idx="1">
                  <c:v>4478484</c:v>
                </c:pt>
                <c:pt idx="2">
                  <c:v>5033328</c:v>
                </c:pt>
                <c:pt idx="3">
                  <c:v>5335768</c:v>
                </c:pt>
                <c:pt idx="4">
                  <c:v>5654405</c:v>
                </c:pt>
                <c:pt idx="5">
                  <c:v>5607064</c:v>
                </c:pt>
                <c:pt idx="6">
                  <c:v>5636113</c:v>
                </c:pt>
                <c:pt idx="7">
                  <c:v>5485398</c:v>
                </c:pt>
                <c:pt idx="8">
                  <c:v>5710726</c:v>
                </c:pt>
                <c:pt idx="9">
                  <c:v>5478779</c:v>
                </c:pt>
                <c:pt idx="10">
                  <c:v>4972890</c:v>
                </c:pt>
                <c:pt idx="11">
                  <c:v>4820654</c:v>
                </c:pt>
                <c:pt idx="12">
                  <c:v>4494490</c:v>
                </c:pt>
                <c:pt idx="13">
                  <c:v>4847653</c:v>
                </c:pt>
                <c:pt idx="14">
                  <c:v>4046954</c:v>
                </c:pt>
                <c:pt idx="15">
                  <c:v>3618432</c:v>
                </c:pt>
                <c:pt idx="16">
                  <c:v>3384821</c:v>
                </c:pt>
                <c:pt idx="17">
                  <c:v>3552358</c:v>
                </c:pt>
                <c:pt idx="18">
                  <c:v>3269721</c:v>
                </c:pt>
                <c:pt idx="19">
                  <c:v>3172677</c:v>
                </c:pt>
                <c:pt idx="20">
                  <c:v>2859837</c:v>
                </c:pt>
                <c:pt idx="21">
                  <c:v>3019913</c:v>
                </c:pt>
                <c:pt idx="22">
                  <c:v>2999687</c:v>
                </c:pt>
                <c:pt idx="23">
                  <c:v>2834442</c:v>
                </c:pt>
                <c:pt idx="24">
                  <c:v>2784579</c:v>
                </c:pt>
                <c:pt idx="25">
                  <c:v>3265078</c:v>
                </c:pt>
                <c:pt idx="26">
                  <c:v>2994849</c:v>
                </c:pt>
                <c:pt idx="27">
                  <c:v>3065615</c:v>
                </c:pt>
                <c:pt idx="28">
                  <c:v>3454573</c:v>
                </c:pt>
                <c:pt idx="29">
                  <c:v>3240326</c:v>
                </c:pt>
                <c:pt idx="30">
                  <c:v>3415645</c:v>
                </c:pt>
                <c:pt idx="31">
                  <c:v>3412279</c:v>
                </c:pt>
                <c:pt idx="32">
                  <c:v>3670128</c:v>
                </c:pt>
                <c:pt idx="33">
                  <c:v>4321580</c:v>
                </c:pt>
                <c:pt idx="34">
                  <c:v>4297457</c:v>
                </c:pt>
                <c:pt idx="35">
                  <c:v>3465168</c:v>
                </c:pt>
                <c:pt idx="36">
                  <c:v>3422003</c:v>
                </c:pt>
                <c:pt idx="37">
                  <c:v>3819164</c:v>
                </c:pt>
                <c:pt idx="38">
                  <c:v>3329969</c:v>
                </c:pt>
                <c:pt idx="39">
                  <c:v>3211805</c:v>
                </c:pt>
                <c:pt idx="40">
                  <c:v>3366567</c:v>
                </c:pt>
                <c:pt idx="41">
                  <c:v>3433513</c:v>
                </c:pt>
                <c:pt idx="42">
                  <c:v>3832681</c:v>
                </c:pt>
                <c:pt idx="43">
                  <c:v>3180555</c:v>
                </c:pt>
                <c:pt idx="44">
                  <c:v>3391213</c:v>
                </c:pt>
                <c:pt idx="45">
                  <c:v>3203975</c:v>
                </c:pt>
                <c:pt idx="46">
                  <c:v>4511916</c:v>
                </c:pt>
                <c:pt idx="47">
                  <c:v>4424746</c:v>
                </c:pt>
                <c:pt idx="48">
                  <c:v>4054215</c:v>
                </c:pt>
                <c:pt idx="49">
                  <c:v>4296867</c:v>
                </c:pt>
                <c:pt idx="50">
                  <c:v>5391606</c:v>
                </c:pt>
                <c:pt idx="51">
                  <c:v>4975678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6DD-4EA6-9694-4076F8C95F6B}"/>
            </c:ext>
          </c:extLst>
        </c:ser>
        <c:ser>
          <c:idx val="18"/>
          <c:order val="6"/>
          <c:tx>
            <c:v>2023</c:v>
          </c:tx>
          <c:spPr>
            <a:ln w="25400">
              <a:solidFill>
                <a:srgbClr val="00B050"/>
              </a:solidFill>
            </a:ln>
          </c:spPr>
          <c:marker>
            <c:symbol val="none"/>
          </c:marker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0-DDFB-4BEA-B341-1681BBD60BF5}"/>
              </c:ext>
            </c:extLst>
          </c:dPt>
          <c:cat>
            <c:strRef>
              <c:f>'Claims Data-Wednesday'!$R$476:$R$523</c:f>
              <c:strCache>
                <c:ptCount val="48"/>
                <c:pt idx="0">
                  <c:v>January</c:v>
                </c:pt>
                <c:pt idx="4">
                  <c:v>February</c:v>
                </c:pt>
                <c:pt idx="8">
                  <c:v>March</c:v>
                </c:pt>
                <c:pt idx="12">
                  <c:v>April</c:v>
                </c:pt>
                <c:pt idx="16">
                  <c:v>May</c:v>
                </c:pt>
                <c:pt idx="21">
                  <c:v>June</c:v>
                </c:pt>
                <c:pt idx="25">
                  <c:v>July</c:v>
                </c:pt>
                <c:pt idx="29">
                  <c:v>August</c:v>
                </c:pt>
                <c:pt idx="34">
                  <c:v>September</c:v>
                </c:pt>
                <c:pt idx="38">
                  <c:v>October</c:v>
                </c:pt>
                <c:pt idx="42">
                  <c:v>November</c:v>
                </c:pt>
                <c:pt idx="47">
                  <c:v>December</c:v>
                </c:pt>
              </c:strCache>
            </c:strRef>
          </c:cat>
          <c:val>
            <c:numRef>
              <c:f>'Claims Data-Wednesday'!$H$1258:$H$1308</c:f>
              <c:numCache>
                <c:formatCode>"$"#,##0</c:formatCode>
                <c:ptCount val="51"/>
                <c:pt idx="0">
                  <c:v>6038599</c:v>
                </c:pt>
                <c:pt idx="1">
                  <c:v>6729390</c:v>
                </c:pt>
                <c:pt idx="2">
                  <c:v>7828731</c:v>
                </c:pt>
                <c:pt idx="3">
                  <c:v>8220002</c:v>
                </c:pt>
                <c:pt idx="4">
                  <c:v>7248078</c:v>
                </c:pt>
                <c:pt idx="5">
                  <c:v>6768972</c:v>
                </c:pt>
                <c:pt idx="6">
                  <c:v>6710202</c:v>
                </c:pt>
                <c:pt idx="7">
                  <c:v>6649100</c:v>
                </c:pt>
                <c:pt idx="8">
                  <c:v>5967487</c:v>
                </c:pt>
                <c:pt idx="9">
                  <c:v>5778279</c:v>
                </c:pt>
                <c:pt idx="10">
                  <c:v>5595230</c:v>
                </c:pt>
                <c:pt idx="11">
                  <c:v>5550824</c:v>
                </c:pt>
                <c:pt idx="12">
                  <c:v>5409415</c:v>
                </c:pt>
                <c:pt idx="13">
                  <c:v>5096687</c:v>
                </c:pt>
                <c:pt idx="14">
                  <c:v>4702811</c:v>
                </c:pt>
                <c:pt idx="15">
                  <c:v>4630430</c:v>
                </c:pt>
                <c:pt idx="16">
                  <c:v>4514032</c:v>
                </c:pt>
                <c:pt idx="17">
                  <c:v>4433875</c:v>
                </c:pt>
                <c:pt idx="18">
                  <c:v>4174194</c:v>
                </c:pt>
                <c:pt idx="19">
                  <c:v>4091261</c:v>
                </c:pt>
                <c:pt idx="20">
                  <c:v>4682153</c:v>
                </c:pt>
                <c:pt idx="21">
                  <c:v>4268061</c:v>
                </c:pt>
                <c:pt idx="22">
                  <c:v>4192305</c:v>
                </c:pt>
                <c:pt idx="23">
                  <c:v>4682554</c:v>
                </c:pt>
                <c:pt idx="24">
                  <c:v>4773686</c:v>
                </c:pt>
                <c:pt idx="25">
                  <c:v>4166893</c:v>
                </c:pt>
                <c:pt idx="26">
                  <c:v>4406991</c:v>
                </c:pt>
                <c:pt idx="27">
                  <c:v>4211879</c:v>
                </c:pt>
                <c:pt idx="28">
                  <c:v>4123348</c:v>
                </c:pt>
                <c:pt idx="29">
                  <c:v>4230465</c:v>
                </c:pt>
                <c:pt idx="30">
                  <c:v>4245594</c:v>
                </c:pt>
                <c:pt idx="31">
                  <c:v>4289004</c:v>
                </c:pt>
                <c:pt idx="32">
                  <c:v>4235120</c:v>
                </c:pt>
                <c:pt idx="33">
                  <c:v>4940271</c:v>
                </c:pt>
                <c:pt idx="34">
                  <c:v>5278726</c:v>
                </c:pt>
                <c:pt idx="35">
                  <c:v>4228502</c:v>
                </c:pt>
                <c:pt idx="36">
                  <c:v>4049443</c:v>
                </c:pt>
                <c:pt idx="37">
                  <c:v>4131489</c:v>
                </c:pt>
                <c:pt idx="38">
                  <c:v>4059904</c:v>
                </c:pt>
                <c:pt idx="39">
                  <c:v>4256887</c:v>
                </c:pt>
                <c:pt idx="40">
                  <c:v>4356315</c:v>
                </c:pt>
                <c:pt idx="41">
                  <c:v>4534389</c:v>
                </c:pt>
                <c:pt idx="42">
                  <c:v>4441467</c:v>
                </c:pt>
                <c:pt idx="43">
                  <c:v>4513076</c:v>
                </c:pt>
                <c:pt idx="44">
                  <c:v>4262657</c:v>
                </c:pt>
                <c:pt idx="45">
                  <c:v>5403511</c:v>
                </c:pt>
                <c:pt idx="46">
                  <c:v>4978589</c:v>
                </c:pt>
                <c:pt idx="47">
                  <c:v>5093420</c:v>
                </c:pt>
                <c:pt idx="48">
                  <c:v>5373455</c:v>
                </c:pt>
                <c:pt idx="49">
                  <c:v>5454112</c:v>
                </c:pt>
                <c:pt idx="50">
                  <c:v>5629937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8A-4EAD-B2F1-B98D7E40F164}"/>
            </c:ext>
          </c:extLst>
        </c:ser>
        <c:ser>
          <c:idx val="19"/>
          <c:order val="7"/>
          <c:tx>
            <c:v>2024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'Claims Data-Wednesday'!$R$476:$R$523</c:f>
              <c:strCache>
                <c:ptCount val="48"/>
                <c:pt idx="0">
                  <c:v>January</c:v>
                </c:pt>
                <c:pt idx="4">
                  <c:v>February</c:v>
                </c:pt>
                <c:pt idx="8">
                  <c:v>March</c:v>
                </c:pt>
                <c:pt idx="12">
                  <c:v>April</c:v>
                </c:pt>
                <c:pt idx="16">
                  <c:v>May</c:v>
                </c:pt>
                <c:pt idx="21">
                  <c:v>June</c:v>
                </c:pt>
                <c:pt idx="25">
                  <c:v>July</c:v>
                </c:pt>
                <c:pt idx="29">
                  <c:v>August</c:v>
                </c:pt>
                <c:pt idx="34">
                  <c:v>September</c:v>
                </c:pt>
                <c:pt idx="38">
                  <c:v>October</c:v>
                </c:pt>
                <c:pt idx="42">
                  <c:v>November</c:v>
                </c:pt>
                <c:pt idx="47">
                  <c:v>December</c:v>
                </c:pt>
              </c:strCache>
            </c:strRef>
          </c:cat>
          <c:val>
            <c:numRef>
              <c:f>'Claims Data-Wednesday'!$H$1310:$H$1359</c:f>
              <c:numCache>
                <c:formatCode>"$"#,##0</c:formatCode>
                <c:ptCount val="50"/>
                <c:pt idx="0">
                  <c:v>6321021</c:v>
                </c:pt>
                <c:pt idx="1">
                  <c:v>6945946</c:v>
                </c:pt>
                <c:pt idx="2">
                  <c:v>6792134</c:v>
                </c:pt>
                <c:pt idx="3">
                  <c:v>6686674</c:v>
                </c:pt>
                <c:pt idx="4">
                  <c:v>6607729</c:v>
                </c:pt>
                <c:pt idx="5">
                  <c:v>6571857</c:v>
                </c:pt>
                <c:pt idx="6">
                  <c:v>6465604</c:v>
                </c:pt>
                <c:pt idx="7">
                  <c:v>6542500</c:v>
                </c:pt>
                <c:pt idx="8">
                  <c:v>6253064</c:v>
                </c:pt>
                <c:pt idx="9">
                  <c:v>5811190</c:v>
                </c:pt>
                <c:pt idx="10">
                  <c:v>5633762</c:v>
                </c:pt>
                <c:pt idx="11">
                  <c:v>6137712</c:v>
                </c:pt>
                <c:pt idx="12">
                  <c:v>5690378</c:v>
                </c:pt>
                <c:pt idx="13">
                  <c:v>5231625</c:v>
                </c:pt>
                <c:pt idx="14">
                  <c:v>4956347</c:v>
                </c:pt>
                <c:pt idx="15">
                  <c:v>4699225</c:v>
                </c:pt>
                <c:pt idx="16">
                  <c:v>4611964</c:v>
                </c:pt>
                <c:pt idx="17">
                  <c:v>4624165</c:v>
                </c:pt>
                <c:pt idx="18">
                  <c:v>4490573</c:v>
                </c:pt>
                <c:pt idx="19">
                  <c:v>4367418</c:v>
                </c:pt>
                <c:pt idx="20">
                  <c:v>4490134</c:v>
                </c:pt>
                <c:pt idx="21">
                  <c:v>4449750</c:v>
                </c:pt>
                <c:pt idx="22">
                  <c:v>4324039</c:v>
                </c:pt>
                <c:pt idx="23">
                  <c:v>4290282</c:v>
                </c:pt>
                <c:pt idx="24">
                  <c:v>4890465</c:v>
                </c:pt>
                <c:pt idx="25">
                  <c:v>4465163</c:v>
                </c:pt>
                <c:pt idx="26">
                  <c:v>5154512</c:v>
                </c:pt>
                <c:pt idx="27">
                  <c:v>4577641</c:v>
                </c:pt>
                <c:pt idx="28">
                  <c:v>4476735</c:v>
                </c:pt>
                <c:pt idx="29">
                  <c:v>4417650</c:v>
                </c:pt>
                <c:pt idx="30">
                  <c:v>4536958</c:v>
                </c:pt>
                <c:pt idx="31">
                  <c:v>4803670</c:v>
                </c:pt>
                <c:pt idx="32">
                  <c:v>5102953</c:v>
                </c:pt>
                <c:pt idx="33">
                  <c:v>5170028</c:v>
                </c:pt>
                <c:pt idx="34">
                  <c:v>4831267</c:v>
                </c:pt>
                <c:pt idx="35">
                  <c:v>4655380</c:v>
                </c:pt>
                <c:pt idx="36">
                  <c:v>4624767</c:v>
                </c:pt>
                <c:pt idx="37">
                  <c:v>5484198</c:v>
                </c:pt>
                <c:pt idx="38">
                  <c:v>4839209</c:v>
                </c:pt>
                <c:pt idx="39">
                  <c:v>4709881</c:v>
                </c:pt>
                <c:pt idx="40">
                  <c:v>4895330</c:v>
                </c:pt>
                <c:pt idx="41">
                  <c:v>4847295</c:v>
                </c:pt>
                <c:pt idx="42">
                  <c:v>5112387</c:v>
                </c:pt>
                <c:pt idx="43">
                  <c:v>5028978</c:v>
                </c:pt>
                <c:pt idx="44">
                  <c:v>5049359</c:v>
                </c:pt>
                <c:pt idx="45">
                  <c:v>4705720</c:v>
                </c:pt>
                <c:pt idx="46">
                  <c:v>5547621</c:v>
                </c:pt>
                <c:pt idx="47">
                  <c:v>5587714</c:v>
                </c:pt>
                <c:pt idx="48">
                  <c:v>5877105</c:v>
                </c:pt>
                <c:pt idx="49">
                  <c:v>5644296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102-4779-9709-1E9530E7403B}"/>
            </c:ext>
          </c:extLst>
        </c:ser>
        <c:ser>
          <c:idx val="20"/>
          <c:order val="8"/>
          <c:tx>
            <c:v>2025</c:v>
          </c:tx>
          <c:spPr>
            <a:ln w="25400"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'Claims Data-Wednesday'!$R$476:$R$523</c:f>
              <c:strCache>
                <c:ptCount val="48"/>
                <c:pt idx="0">
                  <c:v>January</c:v>
                </c:pt>
                <c:pt idx="4">
                  <c:v>February</c:v>
                </c:pt>
                <c:pt idx="8">
                  <c:v>March</c:v>
                </c:pt>
                <c:pt idx="12">
                  <c:v>April</c:v>
                </c:pt>
                <c:pt idx="16">
                  <c:v>May</c:v>
                </c:pt>
                <c:pt idx="21">
                  <c:v>June</c:v>
                </c:pt>
                <c:pt idx="25">
                  <c:v>July</c:v>
                </c:pt>
                <c:pt idx="29">
                  <c:v>August</c:v>
                </c:pt>
                <c:pt idx="34">
                  <c:v>September</c:v>
                </c:pt>
                <c:pt idx="38">
                  <c:v>October</c:v>
                </c:pt>
                <c:pt idx="42">
                  <c:v>November</c:v>
                </c:pt>
                <c:pt idx="47">
                  <c:v>December</c:v>
                </c:pt>
              </c:strCache>
            </c:strRef>
          </c:cat>
          <c:val>
            <c:numRef>
              <c:f>'Claims Data-Wednesday'!$H$1362:$H$1413</c:f>
              <c:numCache>
                <c:formatCode>"$"#,##0</c:formatCode>
                <c:ptCount val="52"/>
                <c:pt idx="0">
                  <c:v>7651550</c:v>
                </c:pt>
                <c:pt idx="1">
                  <c:v>7231703</c:v>
                </c:pt>
                <c:pt idx="2">
                  <c:v>7703115</c:v>
                </c:pt>
                <c:pt idx="3">
                  <c:v>7424685</c:v>
                </c:pt>
                <c:pt idx="4">
                  <c:v>7385611</c:v>
                </c:pt>
                <c:pt idx="5">
                  <c:v>7383919</c:v>
                </c:pt>
                <c:pt idx="6">
                  <c:v>7504374</c:v>
                </c:pt>
                <c:pt idx="7">
                  <c:v>7199024</c:v>
                </c:pt>
                <c:pt idx="8">
                  <c:v>6850141</c:v>
                </c:pt>
                <c:pt idx="9">
                  <c:v>6421043</c:v>
                </c:pt>
                <c:pt idx="10">
                  <c:v>6117658</c:v>
                </c:pt>
                <c:pt idx="11">
                  <c:v>6019919</c:v>
                </c:pt>
                <c:pt idx="12">
                  <c:v>5702692</c:v>
                </c:pt>
                <c:pt idx="13">
                  <c:v>5362986</c:v>
                </c:pt>
                <c:pt idx="14">
                  <c:v>5277869</c:v>
                </c:pt>
                <c:pt idx="15">
                  <c:v>5185719</c:v>
                </c:pt>
                <c:pt idx="16">
                  <c:v>5050921</c:v>
                </c:pt>
                <c:pt idx="17">
                  <c:v>4955428</c:v>
                </c:pt>
                <c:pt idx="18">
                  <c:v>4933449</c:v>
                </c:pt>
                <c:pt idx="19">
                  <c:v>4849986</c:v>
                </c:pt>
                <c:pt idx="20">
                  <c:v>5033526</c:v>
                </c:pt>
                <c:pt idx="21">
                  <c:v>4814097</c:v>
                </c:pt>
                <c:pt idx="22">
                  <c:v>4834677</c:v>
                </c:pt>
                <c:pt idx="23">
                  <c:v>4866291</c:v>
                </c:pt>
                <c:pt idx="24">
                  <c:v>4777309</c:v>
                </c:pt>
                <c:pt idx="25">
                  <c:v>4767717</c:v>
                </c:pt>
                <c:pt idx="26">
                  <c:v>4998342</c:v>
                </c:pt>
                <c:pt idx="27">
                  <c:v>4863645</c:v>
                </c:pt>
                <c:pt idx="28">
                  <c:v>4824407</c:v>
                </c:pt>
                <c:pt idx="29">
                  <c:v>4770635</c:v>
                </c:pt>
                <c:pt idx="30">
                  <c:v>4676044</c:v>
                </c:pt>
                <c:pt idx="31">
                  <c:v>4687211</c:v>
                </c:pt>
                <c:pt idx="32">
                  <c:v>4644366</c:v>
                </c:pt>
                <c:pt idx="33">
                  <c:v>4528161</c:v>
                </c:pt>
                <c:pt idx="34">
                  <c:v>4784019</c:v>
                </c:pt>
                <c:pt idx="35">
                  <c:v>4650675</c:v>
                </c:pt>
                <c:pt idx="36">
                  <c:v>4569826</c:v>
                </c:pt>
                <c:pt idx="37">
                  <c:v>4680188</c:v>
                </c:pt>
                <c:pt idx="38">
                  <c:v>4530446</c:v>
                </c:pt>
                <c:pt idx="39">
                  <c:v>4300372</c:v>
                </c:pt>
                <c:pt idx="40">
                  <c:v>4406628</c:v>
                </c:pt>
                <c:pt idx="41">
                  <c:v>4483979</c:v>
                </c:pt>
                <c:pt idx="42">
                  <c:v>4500016</c:v>
                </c:pt>
                <c:pt idx="43">
                  <c:v>4322469</c:v>
                </c:pt>
                <c:pt idx="44">
                  <c:v>4505432</c:v>
                </c:pt>
                <c:pt idx="45">
                  <c:v>4256518</c:v>
                </c:pt>
                <c:pt idx="46">
                  <c:v>4924710</c:v>
                </c:pt>
                <c:pt idx="47">
                  <c:v>5054702</c:v>
                </c:pt>
                <c:pt idx="48">
                  <c:v>5187292</c:v>
                </c:pt>
                <c:pt idx="49">
                  <c:v>5020685</c:v>
                </c:pt>
                <c:pt idx="50">
                  <c:v>5419104</c:v>
                </c:pt>
                <c:pt idx="51">
                  <c:v>6337939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97-4802-B359-BD3CF63DB86E}"/>
            </c:ext>
          </c:extLst>
        </c:ser>
        <c:ser>
          <c:idx val="0"/>
          <c:order val="9"/>
          <c:tx>
            <c:v>2026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'Claims Data-Wednesday'!$H$1414:$H$1465</c:f>
              <c:numCache>
                <c:formatCode>"$"#,##0</c:formatCode>
                <c:ptCount val="52"/>
                <c:pt idx="0">
                  <c:v>6503732</c:v>
                </c:pt>
                <c:pt idx="1">
                  <c:v>7090333</c:v>
                </c:pt>
                <c:pt idx="2">
                  <c:v>6628040</c:v>
                </c:pt>
                <c:pt idx="3">
                  <c:v>6653239</c:v>
                </c:pt>
                <c:pt idx="4">
                  <c:v>6619405</c:v>
                </c:pt>
                <c:pt idx="5">
                  <c:v>6539400</c:v>
                </c:pt>
                <c:pt idx="6">
                  <c:v>6551108</c:v>
                </c:pt>
                <c:pt idx="7">
                  <c:v>6286939</c:v>
                </c:pt>
                <c:pt idx="8">
                  <c:v>6185767</c:v>
                </c:pt>
                <c:pt idx="9">
                  <c:v>5959877</c:v>
                </c:pt>
                <c:pt idx="10">
                  <c:v>5789202</c:v>
                </c:pt>
                <c:pt idx="11">
                  <c:v>5267690</c:v>
                </c:pt>
                <c:pt idx="12">
                  <c:v>5123986</c:v>
                </c:pt>
                <c:pt idx="13">
                  <c:v>4746459</c:v>
                </c:pt>
                <c:pt idx="14">
                  <c:v>4561276</c:v>
                </c:pt>
                <c:pt idx="15">
                  <c:v>4350796</c:v>
                </c:pt>
                <c:pt idx="16">
                  <c:v>4249339</c:v>
                </c:pt>
                <c:pt idx="17">
                  <c:v>4300933</c:v>
                </c:pt>
                <c:pt idx="18">
                  <c:v>4020750</c:v>
                </c:pt>
                <c:pt idx="19">
                  <c:v>5581292</c:v>
                </c:pt>
                <c:pt idx="20">
                  <c:v>4588567</c:v>
                </c:pt>
                <c:pt idx="21">
                  <c:v>4365323</c:v>
                </c:pt>
                <c:pt idx="22">
                  <c:v>4309794</c:v>
                </c:pt>
                <c:pt idx="23">
                  <c:v>4346368</c:v>
                </c:pt>
                <c:pt idx="24">
                  <c:v>4326924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93C-4CD2-845B-1AB4996C0E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1539352"/>
        <c:axId val="431539744"/>
        <c:extLst>
          <c:ext xmlns:c15="http://schemas.microsoft.com/office/drawing/2012/chart" uri="{02D57815-91ED-43cb-92C2-25804820EDAC}">
            <c15:filteredLineSeries>
              <c15:ser>
                <c:idx val="12"/>
                <c:order val="0"/>
                <c:tx>
                  <c:v>2017</c:v>
                </c:tx>
                <c:spPr>
                  <a:ln w="25400">
                    <a:solidFill>
                      <a:srgbClr val="C00000"/>
                    </a:solidFill>
                  </a:ln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'Claims Data-Wednesday'!$R$476:$R$523</c15:sqref>
                        </c15:formulaRef>
                      </c:ext>
                    </c:extLst>
                    <c:strCache>
                      <c:ptCount val="48"/>
                      <c:pt idx="0">
                        <c:v>January</c:v>
                      </c:pt>
                      <c:pt idx="4">
                        <c:v>February</c:v>
                      </c:pt>
                      <c:pt idx="8">
                        <c:v>March</c:v>
                      </c:pt>
                      <c:pt idx="12">
                        <c:v>April</c:v>
                      </c:pt>
                      <c:pt idx="16">
                        <c:v>May</c:v>
                      </c:pt>
                      <c:pt idx="21">
                        <c:v>June</c:v>
                      </c:pt>
                      <c:pt idx="25">
                        <c:v>July</c:v>
                      </c:pt>
                      <c:pt idx="29">
                        <c:v>August</c:v>
                      </c:pt>
                      <c:pt idx="34">
                        <c:v>September</c:v>
                      </c:pt>
                      <c:pt idx="38">
                        <c:v>October</c:v>
                      </c:pt>
                      <c:pt idx="42">
                        <c:v>November</c:v>
                      </c:pt>
                      <c:pt idx="47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'Claims Data-Wednesday'!$H$944:$H$995</c15:sqref>
                        </c15:formulaRef>
                      </c:ext>
                    </c:extLst>
                    <c:numCache>
                      <c:formatCode>"$"#,##0</c:formatCode>
                      <c:ptCount val="52"/>
                      <c:pt idx="0">
                        <c:v>7632757.5300000003</c:v>
                      </c:pt>
                      <c:pt idx="1">
                        <c:v>7822551</c:v>
                      </c:pt>
                      <c:pt idx="2">
                        <c:v>8306596</c:v>
                      </c:pt>
                      <c:pt idx="3">
                        <c:v>8767701</c:v>
                      </c:pt>
                      <c:pt idx="4">
                        <c:v>8341980</c:v>
                      </c:pt>
                      <c:pt idx="5">
                        <c:v>8310373.1399999997</c:v>
                      </c:pt>
                      <c:pt idx="6">
                        <c:v>8104396.7800000003</c:v>
                      </c:pt>
                      <c:pt idx="7">
                        <c:v>7765713.1900000004</c:v>
                      </c:pt>
                      <c:pt idx="8">
                        <c:v>7412837.8099999996</c:v>
                      </c:pt>
                      <c:pt idx="9">
                        <c:v>7114359.5499999998</c:v>
                      </c:pt>
                      <c:pt idx="10">
                        <c:v>6826346.7300000004</c:v>
                      </c:pt>
                      <c:pt idx="11">
                        <c:v>6372618.4199999999</c:v>
                      </c:pt>
                      <c:pt idx="12">
                        <c:v>6396292.1399999997</c:v>
                      </c:pt>
                      <c:pt idx="13">
                        <c:v>5659507.8799999999</c:v>
                      </c:pt>
                      <c:pt idx="14">
                        <c:v>5270104.7699999996</c:v>
                      </c:pt>
                      <c:pt idx="15">
                        <c:v>4876424.41</c:v>
                      </c:pt>
                      <c:pt idx="16">
                        <c:v>5133056.43</c:v>
                      </c:pt>
                      <c:pt idx="17">
                        <c:v>4687879.7699999996</c:v>
                      </c:pt>
                      <c:pt idx="18">
                        <c:v>4549670.49</c:v>
                      </c:pt>
                      <c:pt idx="19">
                        <c:v>4503219.8099999996</c:v>
                      </c:pt>
                      <c:pt idx="20">
                        <c:v>4313490.04</c:v>
                      </c:pt>
                      <c:pt idx="21">
                        <c:v>3836537.73</c:v>
                      </c:pt>
                      <c:pt idx="22">
                        <c:v>4422702.76</c:v>
                      </c:pt>
                      <c:pt idx="23">
                        <c:v>4572721.97</c:v>
                      </c:pt>
                      <c:pt idx="24">
                        <c:v>4199222.28</c:v>
                      </c:pt>
                      <c:pt idx="25">
                        <c:v>3993493</c:v>
                      </c:pt>
                      <c:pt idx="26">
                        <c:v>4255793.43</c:v>
                      </c:pt>
                      <c:pt idx="27">
                        <c:v>4066204.53</c:v>
                      </c:pt>
                      <c:pt idx="28">
                        <c:v>4090679.92</c:v>
                      </c:pt>
                      <c:pt idx="29">
                        <c:v>4086571.86</c:v>
                      </c:pt>
                      <c:pt idx="30">
                        <c:v>4139259.76</c:v>
                      </c:pt>
                      <c:pt idx="31">
                        <c:v>4122833.35</c:v>
                      </c:pt>
                      <c:pt idx="32">
                        <c:v>4059768.42</c:v>
                      </c:pt>
                      <c:pt idx="33">
                        <c:v>4071814.78</c:v>
                      </c:pt>
                      <c:pt idx="34">
                        <c:v>4654468.2699999996</c:v>
                      </c:pt>
                      <c:pt idx="35">
                        <c:v>4268829.38</c:v>
                      </c:pt>
                      <c:pt idx="36">
                        <c:v>3917002.83</c:v>
                      </c:pt>
                      <c:pt idx="37">
                        <c:v>3918532.74</c:v>
                      </c:pt>
                      <c:pt idx="38">
                        <c:v>3885109.23</c:v>
                      </c:pt>
                      <c:pt idx="39">
                        <c:v>3611076.85</c:v>
                      </c:pt>
                      <c:pt idx="40">
                        <c:v>3777308.73</c:v>
                      </c:pt>
                      <c:pt idx="41">
                        <c:v>4151731.83</c:v>
                      </c:pt>
                      <c:pt idx="42">
                        <c:v>4029736.45</c:v>
                      </c:pt>
                      <c:pt idx="43">
                        <c:v>3841070.25</c:v>
                      </c:pt>
                      <c:pt idx="44">
                        <c:v>4037217.68</c:v>
                      </c:pt>
                      <c:pt idx="45">
                        <c:v>3701669.77</c:v>
                      </c:pt>
                      <c:pt idx="46">
                        <c:v>4226090.0599999996</c:v>
                      </c:pt>
                      <c:pt idx="47">
                        <c:v>4430414.79</c:v>
                      </c:pt>
                      <c:pt idx="48">
                        <c:v>4662324.9000000004</c:v>
                      </c:pt>
                      <c:pt idx="49">
                        <c:v>5133676.3</c:v>
                      </c:pt>
                      <c:pt idx="50">
                        <c:v>5112438.5</c:v>
                      </c:pt>
                      <c:pt idx="51">
                        <c:v>5999075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9-6023-463D-8230-2D3B1A3AFE40}"/>
                  </c:ext>
                </c:extLst>
              </c15:ser>
            </c15:filteredLineSeries>
            <c15:filteredLineSeries>
              <c15:ser>
                <c:idx val="13"/>
                <c:order val="1"/>
                <c:tx>
                  <c:v>2018</c:v>
                </c:tx>
                <c:spPr>
                  <a:ln>
                    <a:solidFill>
                      <a:schemeClr val="accent5">
                        <a:lumMod val="75000"/>
                      </a:schemeClr>
                    </a:solidFill>
                  </a:ln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'Claims Data-Wednesday'!$R$476:$R$523</c15:sqref>
                        </c15:formulaRef>
                      </c:ext>
                    </c:extLst>
                    <c:strCache>
                      <c:ptCount val="48"/>
                      <c:pt idx="0">
                        <c:v>January</c:v>
                      </c:pt>
                      <c:pt idx="4">
                        <c:v>February</c:v>
                      </c:pt>
                      <c:pt idx="8">
                        <c:v>March</c:v>
                      </c:pt>
                      <c:pt idx="12">
                        <c:v>April</c:v>
                      </c:pt>
                      <c:pt idx="16">
                        <c:v>May</c:v>
                      </c:pt>
                      <c:pt idx="21">
                        <c:v>June</c:v>
                      </c:pt>
                      <c:pt idx="25">
                        <c:v>July</c:v>
                      </c:pt>
                      <c:pt idx="29">
                        <c:v>August</c:v>
                      </c:pt>
                      <c:pt idx="34">
                        <c:v>September</c:v>
                      </c:pt>
                      <c:pt idx="38">
                        <c:v>October</c:v>
                      </c:pt>
                      <c:pt idx="42">
                        <c:v>November</c:v>
                      </c:pt>
                      <c:pt idx="47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'Claims Data-Wednesday'!$H$996:$H$1044</c15:sqref>
                        </c15:formulaRef>
                      </c:ext>
                    </c:extLst>
                    <c:numCache>
                      <c:formatCode>"$"#,##0</c:formatCode>
                      <c:ptCount val="49"/>
                      <c:pt idx="0">
                        <c:v>6998167.0199999996</c:v>
                      </c:pt>
                      <c:pt idx="1">
                        <c:v>6991583.2000000002</c:v>
                      </c:pt>
                      <c:pt idx="2">
                        <c:v>7442740.5899999999</c:v>
                      </c:pt>
                      <c:pt idx="3">
                        <c:v>7560064.7999999998</c:v>
                      </c:pt>
                      <c:pt idx="4">
                        <c:v>7587822</c:v>
                      </c:pt>
                      <c:pt idx="5">
                        <c:v>7580079</c:v>
                      </c:pt>
                      <c:pt idx="6">
                        <c:v>7518444</c:v>
                      </c:pt>
                      <c:pt idx="7">
                        <c:v>7421791</c:v>
                      </c:pt>
                      <c:pt idx="8">
                        <c:v>7007286</c:v>
                      </c:pt>
                      <c:pt idx="9">
                        <c:v>6373131</c:v>
                      </c:pt>
                      <c:pt idx="10">
                        <c:v>5925159</c:v>
                      </c:pt>
                      <c:pt idx="11">
                        <c:v>5559819</c:v>
                      </c:pt>
                      <c:pt idx="12">
                        <c:v>5663934</c:v>
                      </c:pt>
                      <c:pt idx="13">
                        <c:v>5213987</c:v>
                      </c:pt>
                      <c:pt idx="14">
                        <c:v>4999010</c:v>
                      </c:pt>
                      <c:pt idx="15">
                        <c:v>4744607</c:v>
                      </c:pt>
                      <c:pt idx="16">
                        <c:v>4411762</c:v>
                      </c:pt>
                      <c:pt idx="17">
                        <c:v>4077340</c:v>
                      </c:pt>
                      <c:pt idx="18">
                        <c:v>4013759</c:v>
                      </c:pt>
                      <c:pt idx="19">
                        <c:v>3995587</c:v>
                      </c:pt>
                      <c:pt idx="20">
                        <c:v>3863137</c:v>
                      </c:pt>
                      <c:pt idx="21">
                        <c:v>3992124</c:v>
                      </c:pt>
                      <c:pt idx="22">
                        <c:v>3941355</c:v>
                      </c:pt>
                      <c:pt idx="23">
                        <c:v>3935365</c:v>
                      </c:pt>
                      <c:pt idx="24">
                        <c:v>3912588</c:v>
                      </c:pt>
                      <c:pt idx="25">
                        <c:v>3927616</c:v>
                      </c:pt>
                      <c:pt idx="26">
                        <c:v>4103341</c:v>
                      </c:pt>
                      <c:pt idx="27">
                        <c:v>3974810</c:v>
                      </c:pt>
                      <c:pt idx="28">
                        <c:v>3986870</c:v>
                      </c:pt>
                      <c:pt idx="29">
                        <c:v>3887846</c:v>
                      </c:pt>
                      <c:pt idx="30">
                        <c:v>3835461</c:v>
                      </c:pt>
                      <c:pt idx="31">
                        <c:v>3767374</c:v>
                      </c:pt>
                      <c:pt idx="32">
                        <c:v>3737094</c:v>
                      </c:pt>
                      <c:pt idx="33">
                        <c:v>3695273</c:v>
                      </c:pt>
                      <c:pt idx="34">
                        <c:v>3666293</c:v>
                      </c:pt>
                      <c:pt idx="35">
                        <c:v>3606241</c:v>
                      </c:pt>
                      <c:pt idx="36">
                        <c:v>3462700</c:v>
                      </c:pt>
                      <c:pt idx="37">
                        <c:v>3435545</c:v>
                      </c:pt>
                      <c:pt idx="38">
                        <c:v>3446419</c:v>
                      </c:pt>
                      <c:pt idx="39">
                        <c:v>3333169</c:v>
                      </c:pt>
                      <c:pt idx="40">
                        <c:v>3327349</c:v>
                      </c:pt>
                      <c:pt idx="41">
                        <c:v>3681572</c:v>
                      </c:pt>
                      <c:pt idx="42">
                        <c:v>3865706</c:v>
                      </c:pt>
                      <c:pt idx="43">
                        <c:v>4024337</c:v>
                      </c:pt>
                      <c:pt idx="44">
                        <c:v>4149273</c:v>
                      </c:pt>
                      <c:pt idx="45">
                        <c:v>1631846</c:v>
                      </c:pt>
                      <c:pt idx="46">
                        <c:v>4146186</c:v>
                      </c:pt>
                      <c:pt idx="47">
                        <c:v>4128730</c:v>
                      </c:pt>
                      <c:pt idx="48">
                        <c:v>4310177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6023-463D-8230-2D3B1A3AFE40}"/>
                  </c:ext>
                </c:extLst>
              </c15:ser>
            </c15:filteredLineSeries>
          </c:ext>
        </c:extLst>
      </c:lineChart>
      <c:catAx>
        <c:axId val="431539352"/>
        <c:scaling>
          <c:orientation val="minMax"/>
        </c:scaling>
        <c:delete val="0"/>
        <c:axPos val="b"/>
        <c:numFmt formatCode="m/d/yyyy" sourceLinked="0"/>
        <c:majorTickMark val="out"/>
        <c:minorTickMark val="none"/>
        <c:tickLblPos val="nextTo"/>
        <c:spPr>
          <a:solidFill>
            <a:schemeClr val="bg1"/>
          </a:solidFill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15397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315397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\$#,##0" sourceLinked="0"/>
        <c:majorTickMark val="out"/>
        <c:minorTickMark val="none"/>
        <c:tickLblPos val="nextTo"/>
        <c:spPr>
          <a:ln w="3175">
            <a:solidFill>
              <a:srgbClr val="FF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chemeClr val="tx1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1539352"/>
        <c:crosses val="autoZero"/>
        <c:crossBetween val="between"/>
        <c:majorUnit val="5000000"/>
      </c:valAx>
      <c:spPr>
        <a:gradFill rotWithShape="0">
          <a:gsLst>
            <a:gs pos="0">
              <a:srgbClr val="FFFFFF"/>
            </a:gs>
            <a:gs pos="100000">
              <a:srgbClr val="CCFFFF"/>
            </a:gs>
          </a:gsLst>
          <a:lin ang="5400000" scaled="1"/>
        </a:gradFill>
        <a:ln w="25400">
          <a:noFill/>
        </a:ln>
      </c:spPr>
    </c:plotArea>
    <c:legend>
      <c:legendPos val="r"/>
      <c:legendEntry>
        <c:idx val="2"/>
        <c:txPr>
          <a:bodyPr/>
          <a:lstStyle/>
          <a:p>
            <a:pPr>
              <a:defRPr sz="800" b="0" i="0" u="none" strike="noStrike" baseline="0">
                <a:ln>
                  <a:solidFill>
                    <a:srgbClr val="002060"/>
                  </a:solidFill>
                </a:ln>
                <a:solidFill>
                  <a:schemeClr val="tx1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layout>
        <c:manualLayout>
          <c:xMode val="edge"/>
          <c:yMode val="edge"/>
          <c:x val="0.9195236381405506"/>
          <c:y val="0.26677577741407532"/>
          <c:w val="7.0814814814814817E-2"/>
          <c:h val="0.25904112096950643"/>
        </c:manualLayout>
      </c:layout>
      <c:overlay val="0"/>
      <c:spPr>
        <a:solidFill>
          <a:srgbClr val="FFFFFF"/>
        </a:solidFill>
        <a:ln w="34925">
          <a:noFill/>
          <a:prstDash val="solid"/>
        </a:ln>
      </c:spPr>
      <c:txPr>
        <a:bodyPr/>
        <a:lstStyle/>
        <a:p>
          <a:pPr>
            <a:defRPr sz="800" b="0" i="0" u="none" strike="noStrike" baseline="0">
              <a:ln>
                <a:solidFill>
                  <a:srgbClr val="002060"/>
                </a:solidFill>
              </a:ln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3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Exhaustions 2019-2026</a:t>
            </a:r>
          </a:p>
        </c:rich>
      </c:tx>
      <c:layout>
        <c:manualLayout>
          <c:xMode val="edge"/>
          <c:yMode val="edge"/>
          <c:x val="0.35294103862017229"/>
          <c:y val="1.963994664601352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5224264931288514E-2"/>
          <c:y val="0.12875068194217129"/>
          <c:w val="0.835372636262526"/>
          <c:h val="0.69067103109658179"/>
        </c:manualLayout>
      </c:layout>
      <c:lineChart>
        <c:grouping val="standard"/>
        <c:varyColors val="0"/>
        <c:ser>
          <c:idx val="14"/>
          <c:order val="2"/>
          <c:tx>
            <c:v>2019</c:v>
          </c:tx>
          <c:spPr>
            <a:ln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'Claims Data-Wednesday'!$R$476:$R$526</c:f>
              <c:strCache>
                <c:ptCount val="48"/>
                <c:pt idx="0">
                  <c:v>January</c:v>
                </c:pt>
                <c:pt idx="4">
                  <c:v>February</c:v>
                </c:pt>
                <c:pt idx="8">
                  <c:v>March</c:v>
                </c:pt>
                <c:pt idx="12">
                  <c:v>April</c:v>
                </c:pt>
                <c:pt idx="16">
                  <c:v>May</c:v>
                </c:pt>
                <c:pt idx="21">
                  <c:v>June</c:v>
                </c:pt>
                <c:pt idx="25">
                  <c:v>July</c:v>
                </c:pt>
                <c:pt idx="29">
                  <c:v>August</c:v>
                </c:pt>
                <c:pt idx="34">
                  <c:v>September</c:v>
                </c:pt>
                <c:pt idx="38">
                  <c:v>October</c:v>
                </c:pt>
                <c:pt idx="42">
                  <c:v>November</c:v>
                </c:pt>
                <c:pt idx="47">
                  <c:v>December</c:v>
                </c:pt>
              </c:strCache>
            </c:strRef>
          </c:cat>
          <c:val>
            <c:numRef>
              <c:f>'Claims Data-Wednesday'!$I$1049:$I$1100</c:f>
              <c:numCache>
                <c:formatCode>#,##0</c:formatCode>
                <c:ptCount val="52"/>
                <c:pt idx="0">
                  <c:v>232</c:v>
                </c:pt>
                <c:pt idx="1">
                  <c:v>214</c:v>
                </c:pt>
                <c:pt idx="2">
                  <c:v>217</c:v>
                </c:pt>
                <c:pt idx="3">
                  <c:v>242</c:v>
                </c:pt>
                <c:pt idx="4">
                  <c:v>213</c:v>
                </c:pt>
                <c:pt idx="5">
                  <c:v>225</c:v>
                </c:pt>
                <c:pt idx="6">
                  <c:v>225</c:v>
                </c:pt>
                <c:pt idx="7">
                  <c:v>212</c:v>
                </c:pt>
                <c:pt idx="8">
                  <c:v>202</c:v>
                </c:pt>
                <c:pt idx="9">
                  <c:v>206</c:v>
                </c:pt>
                <c:pt idx="10">
                  <c:v>205</c:v>
                </c:pt>
                <c:pt idx="11">
                  <c:v>234</c:v>
                </c:pt>
                <c:pt idx="12">
                  <c:v>196</c:v>
                </c:pt>
                <c:pt idx="13">
                  <c:v>210</c:v>
                </c:pt>
                <c:pt idx="14">
                  <c:v>205</c:v>
                </c:pt>
                <c:pt idx="15">
                  <c:v>263</c:v>
                </c:pt>
                <c:pt idx="16">
                  <c:v>221</c:v>
                </c:pt>
                <c:pt idx="17">
                  <c:v>243</c:v>
                </c:pt>
                <c:pt idx="18">
                  <c:v>221</c:v>
                </c:pt>
                <c:pt idx="19">
                  <c:v>240</c:v>
                </c:pt>
                <c:pt idx="20">
                  <c:v>186</c:v>
                </c:pt>
                <c:pt idx="21">
                  <c:v>248</c:v>
                </c:pt>
                <c:pt idx="22">
                  <c:v>236</c:v>
                </c:pt>
                <c:pt idx="23">
                  <c:v>241</c:v>
                </c:pt>
                <c:pt idx="24">
                  <c:v>220</c:v>
                </c:pt>
                <c:pt idx="25">
                  <c:v>189</c:v>
                </c:pt>
                <c:pt idx="26">
                  <c:v>232</c:v>
                </c:pt>
                <c:pt idx="27">
                  <c:v>277</c:v>
                </c:pt>
                <c:pt idx="28">
                  <c:v>260</c:v>
                </c:pt>
                <c:pt idx="29">
                  <c:v>252</c:v>
                </c:pt>
                <c:pt idx="30">
                  <c:v>196</c:v>
                </c:pt>
                <c:pt idx="31">
                  <c:v>226</c:v>
                </c:pt>
                <c:pt idx="32">
                  <c:v>220</c:v>
                </c:pt>
                <c:pt idx="33">
                  <c:v>238</c:v>
                </c:pt>
                <c:pt idx="34">
                  <c:v>211</c:v>
                </c:pt>
                <c:pt idx="35">
                  <c:v>192</c:v>
                </c:pt>
                <c:pt idx="36">
                  <c:v>216</c:v>
                </c:pt>
                <c:pt idx="37">
                  <c:v>207</c:v>
                </c:pt>
                <c:pt idx="38">
                  <c:v>200</c:v>
                </c:pt>
                <c:pt idx="39">
                  <c:v>213</c:v>
                </c:pt>
                <c:pt idx="40">
                  <c:v>228</c:v>
                </c:pt>
                <c:pt idx="41">
                  <c:v>208</c:v>
                </c:pt>
                <c:pt idx="42">
                  <c:v>204</c:v>
                </c:pt>
                <c:pt idx="43">
                  <c:v>207</c:v>
                </c:pt>
                <c:pt idx="44">
                  <c:v>208</c:v>
                </c:pt>
                <c:pt idx="45">
                  <c:v>246</c:v>
                </c:pt>
                <c:pt idx="46">
                  <c:v>221</c:v>
                </c:pt>
                <c:pt idx="47">
                  <c:v>184</c:v>
                </c:pt>
                <c:pt idx="48">
                  <c:v>188</c:v>
                </c:pt>
                <c:pt idx="49">
                  <c:v>202</c:v>
                </c:pt>
                <c:pt idx="50">
                  <c:v>161</c:v>
                </c:pt>
                <c:pt idx="51">
                  <c:v>196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D9B9-415A-B3F5-56C47FA2C51A}"/>
            </c:ext>
          </c:extLst>
        </c:ser>
        <c:ser>
          <c:idx val="15"/>
          <c:order val="3"/>
          <c:tx>
            <c:v>2020</c:v>
          </c:tx>
          <c:spPr>
            <a:ln w="25400">
              <a:solidFill>
                <a:srgbClr val="C00000"/>
              </a:solidFill>
            </a:ln>
          </c:spPr>
          <c:marker>
            <c:symbol val="none"/>
          </c:marker>
          <c:cat>
            <c:strRef>
              <c:f>'Claims Data-Wednesday'!$R$476:$R$526</c:f>
              <c:strCache>
                <c:ptCount val="48"/>
                <c:pt idx="0">
                  <c:v>January</c:v>
                </c:pt>
                <c:pt idx="4">
                  <c:v>February</c:v>
                </c:pt>
                <c:pt idx="8">
                  <c:v>March</c:v>
                </c:pt>
                <c:pt idx="12">
                  <c:v>April</c:v>
                </c:pt>
                <c:pt idx="16">
                  <c:v>May</c:v>
                </c:pt>
                <c:pt idx="21">
                  <c:v>June</c:v>
                </c:pt>
                <c:pt idx="25">
                  <c:v>July</c:v>
                </c:pt>
                <c:pt idx="29">
                  <c:v>August</c:v>
                </c:pt>
                <c:pt idx="34">
                  <c:v>September</c:v>
                </c:pt>
                <c:pt idx="38">
                  <c:v>October</c:v>
                </c:pt>
                <c:pt idx="42">
                  <c:v>November</c:v>
                </c:pt>
                <c:pt idx="47">
                  <c:v>December</c:v>
                </c:pt>
              </c:strCache>
            </c:strRef>
          </c:cat>
          <c:val>
            <c:numRef>
              <c:f>'Claims Data-Wednesday'!$I$1101:$I$1152</c:f>
              <c:numCache>
                <c:formatCode>#,##0</c:formatCode>
                <c:ptCount val="52"/>
                <c:pt idx="0">
                  <c:v>199</c:v>
                </c:pt>
                <c:pt idx="1">
                  <c:v>256</c:v>
                </c:pt>
                <c:pt idx="2">
                  <c:v>207</c:v>
                </c:pt>
                <c:pt idx="3">
                  <c:v>209</c:v>
                </c:pt>
                <c:pt idx="4">
                  <c:v>214</c:v>
                </c:pt>
                <c:pt idx="5">
                  <c:v>244</c:v>
                </c:pt>
                <c:pt idx="6">
                  <c:v>247</c:v>
                </c:pt>
                <c:pt idx="7">
                  <c:v>217</c:v>
                </c:pt>
                <c:pt idx="8">
                  <c:v>228</c:v>
                </c:pt>
                <c:pt idx="9">
                  <c:v>233</c:v>
                </c:pt>
                <c:pt idx="10">
                  <c:v>218</c:v>
                </c:pt>
                <c:pt idx="11">
                  <c:v>225</c:v>
                </c:pt>
                <c:pt idx="12">
                  <c:v>237</c:v>
                </c:pt>
                <c:pt idx="13">
                  <c:v>252</c:v>
                </c:pt>
                <c:pt idx="14">
                  <c:v>290</c:v>
                </c:pt>
                <c:pt idx="15">
                  <c:v>321</c:v>
                </c:pt>
                <c:pt idx="16">
                  <c:v>297</c:v>
                </c:pt>
                <c:pt idx="17">
                  <c:v>361</c:v>
                </c:pt>
                <c:pt idx="18">
                  <c:v>339</c:v>
                </c:pt>
                <c:pt idx="19">
                  <c:v>394</c:v>
                </c:pt>
                <c:pt idx="20">
                  <c:v>482</c:v>
                </c:pt>
                <c:pt idx="21">
                  <c:v>346</c:v>
                </c:pt>
                <c:pt idx="22">
                  <c:v>420</c:v>
                </c:pt>
                <c:pt idx="23">
                  <c:v>424</c:v>
                </c:pt>
                <c:pt idx="24">
                  <c:v>441</c:v>
                </c:pt>
                <c:pt idx="25">
                  <c:v>419</c:v>
                </c:pt>
                <c:pt idx="26">
                  <c:v>461</c:v>
                </c:pt>
                <c:pt idx="27">
                  <c:v>568</c:v>
                </c:pt>
                <c:pt idx="28">
                  <c:v>621</c:v>
                </c:pt>
                <c:pt idx="29">
                  <c:v>637</c:v>
                </c:pt>
                <c:pt idx="30">
                  <c:v>726</c:v>
                </c:pt>
                <c:pt idx="31">
                  <c:v>700</c:v>
                </c:pt>
                <c:pt idx="32">
                  <c:v>703</c:v>
                </c:pt>
                <c:pt idx="33">
                  <c:v>689</c:v>
                </c:pt>
                <c:pt idx="34">
                  <c:v>685</c:v>
                </c:pt>
                <c:pt idx="35">
                  <c:v>1283</c:v>
                </c:pt>
                <c:pt idx="36">
                  <c:v>5217</c:v>
                </c:pt>
                <c:pt idx="37">
                  <c:v>10349</c:v>
                </c:pt>
                <c:pt idx="38">
                  <c:v>10921</c:v>
                </c:pt>
                <c:pt idx="39">
                  <c:v>9542</c:v>
                </c:pt>
                <c:pt idx="40">
                  <c:v>7380</c:v>
                </c:pt>
                <c:pt idx="41">
                  <c:v>5843</c:v>
                </c:pt>
                <c:pt idx="42">
                  <c:v>5843</c:v>
                </c:pt>
                <c:pt idx="43">
                  <c:v>4307</c:v>
                </c:pt>
                <c:pt idx="44">
                  <c:v>3743</c:v>
                </c:pt>
                <c:pt idx="45">
                  <c:v>3838</c:v>
                </c:pt>
                <c:pt idx="46">
                  <c:v>2668</c:v>
                </c:pt>
                <c:pt idx="47">
                  <c:v>2910</c:v>
                </c:pt>
                <c:pt idx="48">
                  <c:v>3130</c:v>
                </c:pt>
                <c:pt idx="49">
                  <c:v>2505</c:v>
                </c:pt>
                <c:pt idx="50">
                  <c:v>2373</c:v>
                </c:pt>
                <c:pt idx="51">
                  <c:v>2456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D9B9-415A-B3F5-56C47FA2C51A}"/>
            </c:ext>
          </c:extLst>
        </c:ser>
        <c:ser>
          <c:idx val="16"/>
          <c:order val="4"/>
          <c:tx>
            <c:v>2021</c:v>
          </c:tx>
          <c:spPr>
            <a:ln w="25400">
              <a:solidFill>
                <a:schemeClr val="accent5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'Claims Data-Wednesday'!$R$476:$R$526</c:f>
              <c:strCache>
                <c:ptCount val="48"/>
                <c:pt idx="0">
                  <c:v>January</c:v>
                </c:pt>
                <c:pt idx="4">
                  <c:v>February</c:v>
                </c:pt>
                <c:pt idx="8">
                  <c:v>March</c:v>
                </c:pt>
                <c:pt idx="12">
                  <c:v>April</c:v>
                </c:pt>
                <c:pt idx="16">
                  <c:v>May</c:v>
                </c:pt>
                <c:pt idx="21">
                  <c:v>June</c:v>
                </c:pt>
                <c:pt idx="25">
                  <c:v>July</c:v>
                </c:pt>
                <c:pt idx="29">
                  <c:v>August</c:v>
                </c:pt>
                <c:pt idx="34">
                  <c:v>September</c:v>
                </c:pt>
                <c:pt idx="38">
                  <c:v>October</c:v>
                </c:pt>
                <c:pt idx="42">
                  <c:v>November</c:v>
                </c:pt>
                <c:pt idx="47">
                  <c:v>December</c:v>
                </c:pt>
              </c:strCache>
            </c:strRef>
          </c:cat>
          <c:val>
            <c:numRef>
              <c:f>'Claims Data-Wednesday'!$I$1153:$I$1204</c:f>
              <c:numCache>
                <c:formatCode>#,##0</c:formatCode>
                <c:ptCount val="52"/>
                <c:pt idx="0">
                  <c:v>3830</c:v>
                </c:pt>
                <c:pt idx="1">
                  <c:v>2609</c:v>
                </c:pt>
                <c:pt idx="2">
                  <c:v>2351</c:v>
                </c:pt>
                <c:pt idx="3">
                  <c:v>2135</c:v>
                </c:pt>
                <c:pt idx="4">
                  <c:v>1937</c:v>
                </c:pt>
                <c:pt idx="5">
                  <c:v>1911</c:v>
                </c:pt>
                <c:pt idx="6">
                  <c:v>1768</c:v>
                </c:pt>
                <c:pt idx="7">
                  <c:v>1611</c:v>
                </c:pt>
                <c:pt idx="8">
                  <c:v>1634</c:v>
                </c:pt>
                <c:pt idx="9">
                  <c:v>1575</c:v>
                </c:pt>
                <c:pt idx="10">
                  <c:v>1439</c:v>
                </c:pt>
                <c:pt idx="11">
                  <c:v>1259</c:v>
                </c:pt>
                <c:pt idx="12">
                  <c:v>1166</c:v>
                </c:pt>
                <c:pt idx="13">
                  <c:v>1464</c:v>
                </c:pt>
                <c:pt idx="14">
                  <c:v>1018</c:v>
                </c:pt>
                <c:pt idx="15">
                  <c:v>826</c:v>
                </c:pt>
                <c:pt idx="16">
                  <c:v>893</c:v>
                </c:pt>
                <c:pt idx="17">
                  <c:v>786</c:v>
                </c:pt>
                <c:pt idx="18">
                  <c:v>773</c:v>
                </c:pt>
                <c:pt idx="19">
                  <c:v>769</c:v>
                </c:pt>
                <c:pt idx="20">
                  <c:v>731</c:v>
                </c:pt>
                <c:pt idx="21">
                  <c:v>777</c:v>
                </c:pt>
                <c:pt idx="22">
                  <c:v>768</c:v>
                </c:pt>
                <c:pt idx="23">
                  <c:v>745</c:v>
                </c:pt>
                <c:pt idx="24">
                  <c:v>699</c:v>
                </c:pt>
                <c:pt idx="25">
                  <c:v>701</c:v>
                </c:pt>
                <c:pt idx="26">
                  <c:v>984</c:v>
                </c:pt>
                <c:pt idx="27">
                  <c:v>787</c:v>
                </c:pt>
                <c:pt idx="28">
                  <c:v>787</c:v>
                </c:pt>
                <c:pt idx="29">
                  <c:v>705</c:v>
                </c:pt>
                <c:pt idx="30">
                  <c:v>696</c:v>
                </c:pt>
                <c:pt idx="31">
                  <c:v>609</c:v>
                </c:pt>
                <c:pt idx="32">
                  <c:v>525</c:v>
                </c:pt>
                <c:pt idx="33">
                  <c:v>484</c:v>
                </c:pt>
                <c:pt idx="34">
                  <c:v>498</c:v>
                </c:pt>
                <c:pt idx="35">
                  <c:v>463</c:v>
                </c:pt>
                <c:pt idx="36">
                  <c:v>707</c:v>
                </c:pt>
                <c:pt idx="37">
                  <c:v>951</c:v>
                </c:pt>
                <c:pt idx="38">
                  <c:v>970</c:v>
                </c:pt>
                <c:pt idx="39">
                  <c:v>1230</c:v>
                </c:pt>
                <c:pt idx="40">
                  <c:v>1126</c:v>
                </c:pt>
                <c:pt idx="41">
                  <c:v>799</c:v>
                </c:pt>
                <c:pt idx="42">
                  <c:v>751</c:v>
                </c:pt>
                <c:pt idx="43">
                  <c:v>758</c:v>
                </c:pt>
                <c:pt idx="44">
                  <c:v>470</c:v>
                </c:pt>
                <c:pt idx="45">
                  <c:v>504</c:v>
                </c:pt>
                <c:pt idx="46">
                  <c:v>428</c:v>
                </c:pt>
                <c:pt idx="47">
                  <c:v>461</c:v>
                </c:pt>
                <c:pt idx="48">
                  <c:v>432</c:v>
                </c:pt>
                <c:pt idx="49">
                  <c:v>397</c:v>
                </c:pt>
                <c:pt idx="50">
                  <c:v>336</c:v>
                </c:pt>
                <c:pt idx="51">
                  <c:v>302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70-4DD8-93C8-4E09C11D03AE}"/>
            </c:ext>
          </c:extLst>
        </c:ser>
        <c:ser>
          <c:idx val="17"/>
          <c:order val="5"/>
          <c:tx>
            <c:v>2022</c:v>
          </c:tx>
          <c:spPr>
            <a:ln w="25400"/>
          </c:spPr>
          <c:marker>
            <c:symbol val="none"/>
          </c:marker>
          <c:cat>
            <c:strRef>
              <c:f>'Claims Data-Wednesday'!$R$476:$R$526</c:f>
              <c:strCache>
                <c:ptCount val="48"/>
                <c:pt idx="0">
                  <c:v>January</c:v>
                </c:pt>
                <c:pt idx="4">
                  <c:v>February</c:v>
                </c:pt>
                <c:pt idx="8">
                  <c:v>March</c:v>
                </c:pt>
                <c:pt idx="12">
                  <c:v>April</c:v>
                </c:pt>
                <c:pt idx="16">
                  <c:v>May</c:v>
                </c:pt>
                <c:pt idx="21">
                  <c:v>June</c:v>
                </c:pt>
                <c:pt idx="25">
                  <c:v>July</c:v>
                </c:pt>
                <c:pt idx="29">
                  <c:v>August</c:v>
                </c:pt>
                <c:pt idx="34">
                  <c:v>September</c:v>
                </c:pt>
                <c:pt idx="38">
                  <c:v>October</c:v>
                </c:pt>
                <c:pt idx="42">
                  <c:v>November</c:v>
                </c:pt>
                <c:pt idx="47">
                  <c:v>December</c:v>
                </c:pt>
              </c:strCache>
            </c:strRef>
          </c:cat>
          <c:val>
            <c:numRef>
              <c:f>'Claims Data-Wednesday'!$I$1205:$I$1256</c:f>
              <c:numCache>
                <c:formatCode>#,##0</c:formatCode>
                <c:ptCount val="52"/>
                <c:pt idx="0">
                  <c:v>392</c:v>
                </c:pt>
                <c:pt idx="1">
                  <c:v>379</c:v>
                </c:pt>
                <c:pt idx="2">
                  <c:v>333</c:v>
                </c:pt>
                <c:pt idx="3">
                  <c:v>381</c:v>
                </c:pt>
                <c:pt idx="4">
                  <c:v>347</c:v>
                </c:pt>
                <c:pt idx="5">
                  <c:v>356</c:v>
                </c:pt>
                <c:pt idx="6">
                  <c:v>310</c:v>
                </c:pt>
                <c:pt idx="7">
                  <c:v>291</c:v>
                </c:pt>
                <c:pt idx="8">
                  <c:v>263</c:v>
                </c:pt>
                <c:pt idx="9">
                  <c:v>633</c:v>
                </c:pt>
                <c:pt idx="10">
                  <c:v>320</c:v>
                </c:pt>
                <c:pt idx="11">
                  <c:v>243</c:v>
                </c:pt>
                <c:pt idx="12">
                  <c:v>261</c:v>
                </c:pt>
                <c:pt idx="13">
                  <c:v>257</c:v>
                </c:pt>
                <c:pt idx="14">
                  <c:v>282</c:v>
                </c:pt>
                <c:pt idx="15">
                  <c:v>246</c:v>
                </c:pt>
                <c:pt idx="16">
                  <c:v>231</c:v>
                </c:pt>
                <c:pt idx="17">
                  <c:v>235</c:v>
                </c:pt>
                <c:pt idx="18">
                  <c:v>200</c:v>
                </c:pt>
                <c:pt idx="19">
                  <c:v>226</c:v>
                </c:pt>
                <c:pt idx="20">
                  <c:v>186</c:v>
                </c:pt>
                <c:pt idx="21">
                  <c:v>163</c:v>
                </c:pt>
                <c:pt idx="22">
                  <c:v>186</c:v>
                </c:pt>
                <c:pt idx="23">
                  <c:v>174</c:v>
                </c:pt>
                <c:pt idx="24">
                  <c:v>172</c:v>
                </c:pt>
                <c:pt idx="25">
                  <c:v>146</c:v>
                </c:pt>
                <c:pt idx="26">
                  <c:v>165</c:v>
                </c:pt>
                <c:pt idx="27">
                  <c:v>207</c:v>
                </c:pt>
                <c:pt idx="28">
                  <c:v>181</c:v>
                </c:pt>
                <c:pt idx="29">
                  <c:v>226</c:v>
                </c:pt>
                <c:pt idx="30">
                  <c:v>204</c:v>
                </c:pt>
                <c:pt idx="31">
                  <c:v>162</c:v>
                </c:pt>
                <c:pt idx="32">
                  <c:v>178</c:v>
                </c:pt>
                <c:pt idx="33">
                  <c:v>191</c:v>
                </c:pt>
                <c:pt idx="34">
                  <c:v>283</c:v>
                </c:pt>
                <c:pt idx="35">
                  <c:v>201</c:v>
                </c:pt>
                <c:pt idx="36">
                  <c:v>176</c:v>
                </c:pt>
                <c:pt idx="37">
                  <c:v>128</c:v>
                </c:pt>
                <c:pt idx="38">
                  <c:v>193</c:v>
                </c:pt>
                <c:pt idx="39">
                  <c:v>112</c:v>
                </c:pt>
                <c:pt idx="40">
                  <c:v>172</c:v>
                </c:pt>
                <c:pt idx="41">
                  <c:v>182</c:v>
                </c:pt>
                <c:pt idx="42">
                  <c:v>148</c:v>
                </c:pt>
                <c:pt idx="43">
                  <c:v>166</c:v>
                </c:pt>
                <c:pt idx="44">
                  <c:v>148</c:v>
                </c:pt>
                <c:pt idx="45">
                  <c:v>146</c:v>
                </c:pt>
                <c:pt idx="46">
                  <c:v>139</c:v>
                </c:pt>
                <c:pt idx="47">
                  <c:v>160</c:v>
                </c:pt>
                <c:pt idx="48">
                  <c:v>213</c:v>
                </c:pt>
                <c:pt idx="49">
                  <c:v>221</c:v>
                </c:pt>
                <c:pt idx="50">
                  <c:v>204</c:v>
                </c:pt>
                <c:pt idx="51">
                  <c:v>160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BB-48CC-8787-C5DC2EE292EE}"/>
            </c:ext>
          </c:extLst>
        </c:ser>
        <c:ser>
          <c:idx val="18"/>
          <c:order val="6"/>
          <c:tx>
            <c:v>2023</c:v>
          </c:tx>
          <c:spPr>
            <a:ln w="25400">
              <a:solidFill>
                <a:srgbClr val="7030A0"/>
              </a:solidFill>
            </a:ln>
          </c:spPr>
          <c:marker>
            <c:symbol val="none"/>
          </c:marker>
          <c:cat>
            <c:strRef>
              <c:f>'Claims Data-Wednesday'!$R$476:$R$526</c:f>
              <c:strCache>
                <c:ptCount val="48"/>
                <c:pt idx="0">
                  <c:v>January</c:v>
                </c:pt>
                <c:pt idx="4">
                  <c:v>February</c:v>
                </c:pt>
                <c:pt idx="8">
                  <c:v>March</c:v>
                </c:pt>
                <c:pt idx="12">
                  <c:v>April</c:v>
                </c:pt>
                <c:pt idx="16">
                  <c:v>May</c:v>
                </c:pt>
                <c:pt idx="21">
                  <c:v>June</c:v>
                </c:pt>
                <c:pt idx="25">
                  <c:v>July</c:v>
                </c:pt>
                <c:pt idx="29">
                  <c:v>August</c:v>
                </c:pt>
                <c:pt idx="34">
                  <c:v>September</c:v>
                </c:pt>
                <c:pt idx="38">
                  <c:v>October</c:v>
                </c:pt>
                <c:pt idx="42">
                  <c:v>November</c:v>
                </c:pt>
                <c:pt idx="47">
                  <c:v>December</c:v>
                </c:pt>
              </c:strCache>
            </c:strRef>
          </c:cat>
          <c:val>
            <c:numRef>
              <c:f>'Claims Data-Wednesday'!$I$1258:$I$1308</c:f>
              <c:numCache>
                <c:formatCode>#,##0</c:formatCode>
                <c:ptCount val="51"/>
                <c:pt idx="0">
                  <c:v>172</c:v>
                </c:pt>
                <c:pt idx="1">
                  <c:v>153</c:v>
                </c:pt>
                <c:pt idx="2">
                  <c:v>165</c:v>
                </c:pt>
                <c:pt idx="3">
                  <c:v>173</c:v>
                </c:pt>
                <c:pt idx="4">
                  <c:v>182</c:v>
                </c:pt>
                <c:pt idx="5">
                  <c:v>158</c:v>
                </c:pt>
                <c:pt idx="6">
                  <c:v>179</c:v>
                </c:pt>
                <c:pt idx="7">
                  <c:v>172</c:v>
                </c:pt>
                <c:pt idx="8">
                  <c:v>162</c:v>
                </c:pt>
                <c:pt idx="9">
                  <c:v>146</c:v>
                </c:pt>
                <c:pt idx="10">
                  <c:v>195</c:v>
                </c:pt>
                <c:pt idx="11">
                  <c:v>160</c:v>
                </c:pt>
                <c:pt idx="12">
                  <c:v>175</c:v>
                </c:pt>
                <c:pt idx="13">
                  <c:v>187</c:v>
                </c:pt>
                <c:pt idx="14">
                  <c:v>187</c:v>
                </c:pt>
                <c:pt idx="15">
                  <c:v>213</c:v>
                </c:pt>
                <c:pt idx="16">
                  <c:v>209</c:v>
                </c:pt>
                <c:pt idx="17">
                  <c:v>217</c:v>
                </c:pt>
                <c:pt idx="18">
                  <c:v>195</c:v>
                </c:pt>
                <c:pt idx="19">
                  <c:v>188</c:v>
                </c:pt>
                <c:pt idx="20">
                  <c:v>188</c:v>
                </c:pt>
                <c:pt idx="21">
                  <c:v>195</c:v>
                </c:pt>
                <c:pt idx="22">
                  <c:v>207</c:v>
                </c:pt>
                <c:pt idx="23">
                  <c:v>186</c:v>
                </c:pt>
                <c:pt idx="24">
                  <c:v>193</c:v>
                </c:pt>
                <c:pt idx="25">
                  <c:v>203</c:v>
                </c:pt>
                <c:pt idx="26">
                  <c:v>247</c:v>
                </c:pt>
                <c:pt idx="27">
                  <c:v>220</c:v>
                </c:pt>
                <c:pt idx="28">
                  <c:v>234</c:v>
                </c:pt>
                <c:pt idx="29">
                  <c:v>231</c:v>
                </c:pt>
                <c:pt idx="30">
                  <c:v>217</c:v>
                </c:pt>
                <c:pt idx="31">
                  <c:v>235</c:v>
                </c:pt>
                <c:pt idx="32">
                  <c:v>211</c:v>
                </c:pt>
                <c:pt idx="33">
                  <c:v>201</c:v>
                </c:pt>
                <c:pt idx="34">
                  <c:v>226</c:v>
                </c:pt>
                <c:pt idx="35">
                  <c:v>217</c:v>
                </c:pt>
                <c:pt idx="36">
                  <c:v>203</c:v>
                </c:pt>
                <c:pt idx="37">
                  <c:v>187</c:v>
                </c:pt>
                <c:pt idx="38">
                  <c:v>193</c:v>
                </c:pt>
                <c:pt idx="39">
                  <c:v>230</c:v>
                </c:pt>
                <c:pt idx="40">
                  <c:v>243</c:v>
                </c:pt>
                <c:pt idx="41">
                  <c:v>204</c:v>
                </c:pt>
                <c:pt idx="42">
                  <c:v>219</c:v>
                </c:pt>
                <c:pt idx="43">
                  <c:v>225</c:v>
                </c:pt>
                <c:pt idx="44">
                  <c:v>200</c:v>
                </c:pt>
                <c:pt idx="45">
                  <c:v>217</c:v>
                </c:pt>
                <c:pt idx="46">
                  <c:v>201</c:v>
                </c:pt>
                <c:pt idx="47">
                  <c:v>225</c:v>
                </c:pt>
                <c:pt idx="48">
                  <c:v>243</c:v>
                </c:pt>
                <c:pt idx="49">
                  <c:v>237</c:v>
                </c:pt>
                <c:pt idx="50">
                  <c:v>231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66-477D-8E4C-966B394B7BAF}"/>
            </c:ext>
          </c:extLst>
        </c:ser>
        <c:ser>
          <c:idx val="19"/>
          <c:order val="7"/>
          <c:tx>
            <c:v>2024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'Claims Data-Wednesday'!$R$476:$R$526</c:f>
              <c:strCache>
                <c:ptCount val="48"/>
                <c:pt idx="0">
                  <c:v>January</c:v>
                </c:pt>
                <c:pt idx="4">
                  <c:v>February</c:v>
                </c:pt>
                <c:pt idx="8">
                  <c:v>March</c:v>
                </c:pt>
                <c:pt idx="12">
                  <c:v>April</c:v>
                </c:pt>
                <c:pt idx="16">
                  <c:v>May</c:v>
                </c:pt>
                <c:pt idx="21">
                  <c:v>June</c:v>
                </c:pt>
                <c:pt idx="25">
                  <c:v>July</c:v>
                </c:pt>
                <c:pt idx="29">
                  <c:v>August</c:v>
                </c:pt>
                <c:pt idx="34">
                  <c:v>September</c:v>
                </c:pt>
                <c:pt idx="38">
                  <c:v>October</c:v>
                </c:pt>
                <c:pt idx="42">
                  <c:v>November</c:v>
                </c:pt>
                <c:pt idx="47">
                  <c:v>December</c:v>
                </c:pt>
              </c:strCache>
            </c:strRef>
          </c:cat>
          <c:val>
            <c:numRef>
              <c:f>'Claims Data-Wednesday'!$I$1310:$I$1359</c:f>
              <c:numCache>
                <c:formatCode>#,##0</c:formatCode>
                <c:ptCount val="50"/>
                <c:pt idx="0">
                  <c:v>250</c:v>
                </c:pt>
                <c:pt idx="1">
                  <c:v>275</c:v>
                </c:pt>
                <c:pt idx="2">
                  <c:v>261</c:v>
                </c:pt>
                <c:pt idx="3">
                  <c:v>260</c:v>
                </c:pt>
                <c:pt idx="4">
                  <c:v>270</c:v>
                </c:pt>
                <c:pt idx="5">
                  <c:v>229</c:v>
                </c:pt>
                <c:pt idx="6">
                  <c:v>262</c:v>
                </c:pt>
                <c:pt idx="7">
                  <c:v>235</c:v>
                </c:pt>
                <c:pt idx="8">
                  <c:v>250</c:v>
                </c:pt>
                <c:pt idx="9">
                  <c:v>253</c:v>
                </c:pt>
                <c:pt idx="10">
                  <c:v>208</c:v>
                </c:pt>
                <c:pt idx="11">
                  <c:v>217</c:v>
                </c:pt>
                <c:pt idx="12">
                  <c:v>225</c:v>
                </c:pt>
                <c:pt idx="13">
                  <c:v>267</c:v>
                </c:pt>
                <c:pt idx="14">
                  <c:v>256</c:v>
                </c:pt>
                <c:pt idx="15">
                  <c:v>240</c:v>
                </c:pt>
                <c:pt idx="16">
                  <c:v>269</c:v>
                </c:pt>
                <c:pt idx="17">
                  <c:v>292</c:v>
                </c:pt>
                <c:pt idx="18">
                  <c:v>254</c:v>
                </c:pt>
                <c:pt idx="19">
                  <c:v>252</c:v>
                </c:pt>
                <c:pt idx="20">
                  <c:v>258</c:v>
                </c:pt>
                <c:pt idx="21">
                  <c:v>249</c:v>
                </c:pt>
                <c:pt idx="22">
                  <c:v>328</c:v>
                </c:pt>
                <c:pt idx="23">
                  <c:v>247</c:v>
                </c:pt>
                <c:pt idx="24">
                  <c:v>234</c:v>
                </c:pt>
                <c:pt idx="25">
                  <c:v>203</c:v>
                </c:pt>
                <c:pt idx="26">
                  <c:v>226</c:v>
                </c:pt>
                <c:pt idx="27">
                  <c:v>268</c:v>
                </c:pt>
                <c:pt idx="28">
                  <c:v>265</c:v>
                </c:pt>
                <c:pt idx="29">
                  <c:v>285</c:v>
                </c:pt>
                <c:pt idx="30">
                  <c:v>292</c:v>
                </c:pt>
                <c:pt idx="31">
                  <c:v>275</c:v>
                </c:pt>
                <c:pt idx="32">
                  <c:v>246</c:v>
                </c:pt>
                <c:pt idx="33">
                  <c:v>300</c:v>
                </c:pt>
                <c:pt idx="34">
                  <c:v>258</c:v>
                </c:pt>
                <c:pt idx="35">
                  <c:v>276</c:v>
                </c:pt>
                <c:pt idx="36">
                  <c:v>236</c:v>
                </c:pt>
                <c:pt idx="37">
                  <c:v>249</c:v>
                </c:pt>
                <c:pt idx="38">
                  <c:v>249</c:v>
                </c:pt>
                <c:pt idx="39">
                  <c:v>270</c:v>
                </c:pt>
                <c:pt idx="40">
                  <c:v>248</c:v>
                </c:pt>
                <c:pt idx="41">
                  <c:v>234</c:v>
                </c:pt>
                <c:pt idx="42">
                  <c:v>273</c:v>
                </c:pt>
                <c:pt idx="43">
                  <c:v>270</c:v>
                </c:pt>
                <c:pt idx="44">
                  <c:v>263</c:v>
                </c:pt>
                <c:pt idx="45">
                  <c:v>288</c:v>
                </c:pt>
                <c:pt idx="46">
                  <c:v>244</c:v>
                </c:pt>
                <c:pt idx="47">
                  <c:v>235</c:v>
                </c:pt>
                <c:pt idx="48">
                  <c:v>273</c:v>
                </c:pt>
                <c:pt idx="49">
                  <c:v>243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CF-49B4-ADF5-046453F53192}"/>
            </c:ext>
          </c:extLst>
        </c:ser>
        <c:ser>
          <c:idx val="20"/>
          <c:order val="8"/>
          <c:tx>
            <c:v>2025</c:v>
          </c:tx>
          <c:spPr>
            <a:ln w="25400">
              <a:solidFill>
                <a:schemeClr val="accent4">
                  <a:lumMod val="60000"/>
                  <a:lumOff val="40000"/>
                </a:schemeClr>
              </a:solidFill>
            </a:ln>
          </c:spPr>
          <c:marker>
            <c:symbol val="none"/>
          </c:marker>
          <c:cat>
            <c:strRef>
              <c:f>'Claims Data-Wednesday'!$R$476:$R$526</c:f>
              <c:strCache>
                <c:ptCount val="48"/>
                <c:pt idx="0">
                  <c:v>January</c:v>
                </c:pt>
                <c:pt idx="4">
                  <c:v>February</c:v>
                </c:pt>
                <c:pt idx="8">
                  <c:v>March</c:v>
                </c:pt>
                <c:pt idx="12">
                  <c:v>April</c:v>
                </c:pt>
                <c:pt idx="16">
                  <c:v>May</c:v>
                </c:pt>
                <c:pt idx="21">
                  <c:v>June</c:v>
                </c:pt>
                <c:pt idx="25">
                  <c:v>July</c:v>
                </c:pt>
                <c:pt idx="29">
                  <c:v>August</c:v>
                </c:pt>
                <c:pt idx="34">
                  <c:v>September</c:v>
                </c:pt>
                <c:pt idx="38">
                  <c:v>October</c:v>
                </c:pt>
                <c:pt idx="42">
                  <c:v>November</c:v>
                </c:pt>
                <c:pt idx="47">
                  <c:v>December</c:v>
                </c:pt>
              </c:strCache>
            </c:strRef>
          </c:cat>
          <c:val>
            <c:numRef>
              <c:f>'Claims Data-Wednesday'!$I$1362:$I$1413</c:f>
              <c:numCache>
                <c:formatCode>#,##0</c:formatCode>
                <c:ptCount val="52"/>
                <c:pt idx="0">
                  <c:v>249</c:v>
                </c:pt>
                <c:pt idx="1">
                  <c:v>309</c:v>
                </c:pt>
                <c:pt idx="2">
                  <c:v>283</c:v>
                </c:pt>
                <c:pt idx="3">
                  <c:v>297</c:v>
                </c:pt>
                <c:pt idx="4">
                  <c:v>266</c:v>
                </c:pt>
                <c:pt idx="5">
                  <c:v>268</c:v>
                </c:pt>
                <c:pt idx="6">
                  <c:v>312</c:v>
                </c:pt>
                <c:pt idx="7">
                  <c:v>281</c:v>
                </c:pt>
                <c:pt idx="8">
                  <c:v>304</c:v>
                </c:pt>
                <c:pt idx="9">
                  <c:v>282</c:v>
                </c:pt>
                <c:pt idx="10">
                  <c:v>308</c:v>
                </c:pt>
                <c:pt idx="11">
                  <c:v>322</c:v>
                </c:pt>
                <c:pt idx="12">
                  <c:v>346</c:v>
                </c:pt>
                <c:pt idx="13">
                  <c:v>290</c:v>
                </c:pt>
                <c:pt idx="14">
                  <c:v>306</c:v>
                </c:pt>
                <c:pt idx="15">
                  <c:v>292</c:v>
                </c:pt>
                <c:pt idx="16">
                  <c:v>326</c:v>
                </c:pt>
                <c:pt idx="17">
                  <c:v>315</c:v>
                </c:pt>
                <c:pt idx="18">
                  <c:v>320</c:v>
                </c:pt>
                <c:pt idx="19">
                  <c:v>296</c:v>
                </c:pt>
                <c:pt idx="20">
                  <c:v>317</c:v>
                </c:pt>
                <c:pt idx="21">
                  <c:v>280</c:v>
                </c:pt>
                <c:pt idx="22">
                  <c:v>390</c:v>
                </c:pt>
                <c:pt idx="23">
                  <c:v>326</c:v>
                </c:pt>
                <c:pt idx="24">
                  <c:v>313</c:v>
                </c:pt>
                <c:pt idx="25">
                  <c:v>279</c:v>
                </c:pt>
                <c:pt idx="26">
                  <c:v>301</c:v>
                </c:pt>
                <c:pt idx="27">
                  <c:v>352</c:v>
                </c:pt>
                <c:pt idx="28">
                  <c:v>352</c:v>
                </c:pt>
                <c:pt idx="29">
                  <c:v>349</c:v>
                </c:pt>
                <c:pt idx="30">
                  <c:v>340</c:v>
                </c:pt>
                <c:pt idx="31">
                  <c:v>288</c:v>
                </c:pt>
                <c:pt idx="32">
                  <c:v>282</c:v>
                </c:pt>
                <c:pt idx="33">
                  <c:v>308</c:v>
                </c:pt>
                <c:pt idx="34">
                  <c:v>281</c:v>
                </c:pt>
                <c:pt idx="35">
                  <c:v>281</c:v>
                </c:pt>
                <c:pt idx="36">
                  <c:v>290</c:v>
                </c:pt>
                <c:pt idx="37">
                  <c:v>314</c:v>
                </c:pt>
                <c:pt idx="38">
                  <c:v>314</c:v>
                </c:pt>
                <c:pt idx="39">
                  <c:v>321</c:v>
                </c:pt>
                <c:pt idx="40">
                  <c:v>338</c:v>
                </c:pt>
                <c:pt idx="41">
                  <c:v>286</c:v>
                </c:pt>
                <c:pt idx="42">
                  <c:v>316</c:v>
                </c:pt>
                <c:pt idx="43">
                  <c:v>295</c:v>
                </c:pt>
                <c:pt idx="44">
                  <c:v>302</c:v>
                </c:pt>
                <c:pt idx="45">
                  <c:v>268</c:v>
                </c:pt>
                <c:pt idx="46">
                  <c:v>281</c:v>
                </c:pt>
                <c:pt idx="47">
                  <c:v>278</c:v>
                </c:pt>
                <c:pt idx="48">
                  <c:v>292</c:v>
                </c:pt>
                <c:pt idx="49">
                  <c:v>274</c:v>
                </c:pt>
                <c:pt idx="50">
                  <c:v>267</c:v>
                </c:pt>
                <c:pt idx="51">
                  <c:v>257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89-47A2-8D51-3BF2BB0EB9F2}"/>
            </c:ext>
          </c:extLst>
        </c:ser>
        <c:ser>
          <c:idx val="0"/>
          <c:order val="9"/>
          <c:tx>
            <c:v>2026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cat>
            <c:strRef>
              <c:f>'Claims Data-Wednesday'!$R$476:$R$526</c:f>
              <c:strCache>
                <c:ptCount val="48"/>
                <c:pt idx="0">
                  <c:v>January</c:v>
                </c:pt>
                <c:pt idx="4">
                  <c:v>February</c:v>
                </c:pt>
                <c:pt idx="8">
                  <c:v>March</c:v>
                </c:pt>
                <c:pt idx="12">
                  <c:v>April</c:v>
                </c:pt>
                <c:pt idx="16">
                  <c:v>May</c:v>
                </c:pt>
                <c:pt idx="21">
                  <c:v>June</c:v>
                </c:pt>
                <c:pt idx="25">
                  <c:v>July</c:v>
                </c:pt>
                <c:pt idx="29">
                  <c:v>August</c:v>
                </c:pt>
                <c:pt idx="34">
                  <c:v>September</c:v>
                </c:pt>
                <c:pt idx="38">
                  <c:v>October</c:v>
                </c:pt>
                <c:pt idx="42">
                  <c:v>November</c:v>
                </c:pt>
                <c:pt idx="47">
                  <c:v>December</c:v>
                </c:pt>
              </c:strCache>
            </c:strRef>
          </c:cat>
          <c:val>
            <c:numRef>
              <c:f>'Claims Data-Wednesday'!$I$1413:$I$1433</c:f>
              <c:numCache>
                <c:formatCode>#,##0</c:formatCode>
                <c:ptCount val="21"/>
                <c:pt idx="0">
                  <c:v>257</c:v>
                </c:pt>
                <c:pt idx="1">
                  <c:v>286</c:v>
                </c:pt>
                <c:pt idx="2">
                  <c:v>285</c:v>
                </c:pt>
                <c:pt idx="3">
                  <c:v>278</c:v>
                </c:pt>
                <c:pt idx="4">
                  <c:v>283</c:v>
                </c:pt>
                <c:pt idx="5">
                  <c:v>301</c:v>
                </c:pt>
                <c:pt idx="6">
                  <c:v>340</c:v>
                </c:pt>
                <c:pt idx="7">
                  <c:v>315</c:v>
                </c:pt>
                <c:pt idx="8">
                  <c:v>287</c:v>
                </c:pt>
                <c:pt idx="9">
                  <c:v>277</c:v>
                </c:pt>
                <c:pt idx="10">
                  <c:v>282</c:v>
                </c:pt>
                <c:pt idx="11">
                  <c:v>315</c:v>
                </c:pt>
                <c:pt idx="12">
                  <c:v>280</c:v>
                </c:pt>
                <c:pt idx="13">
                  <c:v>278</c:v>
                </c:pt>
                <c:pt idx="14">
                  <c:v>266</c:v>
                </c:pt>
                <c:pt idx="15">
                  <c:v>275</c:v>
                </c:pt>
                <c:pt idx="16">
                  <c:v>248</c:v>
                </c:pt>
                <c:pt idx="17">
                  <c:v>280</c:v>
                </c:pt>
                <c:pt idx="18">
                  <c:v>267</c:v>
                </c:pt>
                <c:pt idx="19">
                  <c:v>255</c:v>
                </c:pt>
                <c:pt idx="20">
                  <c:v>256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C7-4ED2-AF59-CE4BA0C7B5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1540528"/>
        <c:axId val="433366872"/>
        <c:extLst>
          <c:ext xmlns:c15="http://schemas.microsoft.com/office/drawing/2012/chart" uri="{02D57815-91ED-43cb-92C2-25804820EDAC}">
            <c15:filteredLineSeries>
              <c15:ser>
                <c:idx val="12"/>
                <c:order val="0"/>
                <c:tx>
                  <c:v>2017</c:v>
                </c:tx>
                <c:spPr>
                  <a:ln w="25400">
                    <a:solidFill>
                      <a:srgbClr val="C00000"/>
                    </a:solidFill>
                  </a:ln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'Claims Data-Wednesday'!$R$476:$R$526</c15:sqref>
                        </c15:formulaRef>
                      </c:ext>
                    </c:extLst>
                    <c:strCache>
                      <c:ptCount val="48"/>
                      <c:pt idx="0">
                        <c:v>January</c:v>
                      </c:pt>
                      <c:pt idx="4">
                        <c:v>February</c:v>
                      </c:pt>
                      <c:pt idx="8">
                        <c:v>March</c:v>
                      </c:pt>
                      <c:pt idx="12">
                        <c:v>April</c:v>
                      </c:pt>
                      <c:pt idx="16">
                        <c:v>May</c:v>
                      </c:pt>
                      <c:pt idx="21">
                        <c:v>June</c:v>
                      </c:pt>
                      <c:pt idx="25">
                        <c:v>July</c:v>
                      </c:pt>
                      <c:pt idx="29">
                        <c:v>August</c:v>
                      </c:pt>
                      <c:pt idx="34">
                        <c:v>September</c:v>
                      </c:pt>
                      <c:pt idx="38">
                        <c:v>October</c:v>
                      </c:pt>
                      <c:pt idx="42">
                        <c:v>November</c:v>
                      </c:pt>
                      <c:pt idx="47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'Claims Data-Wednesday'!$I$944:$I$995</c15:sqref>
                        </c15:formulaRef>
                      </c:ext>
                    </c:extLst>
                    <c:numCache>
                      <c:formatCode>#,##0</c:formatCode>
                      <c:ptCount val="52"/>
                      <c:pt idx="0">
                        <c:v>318</c:v>
                      </c:pt>
                      <c:pt idx="1">
                        <c:v>361</c:v>
                      </c:pt>
                      <c:pt idx="2">
                        <c:v>316</c:v>
                      </c:pt>
                      <c:pt idx="3">
                        <c:v>340</c:v>
                      </c:pt>
                      <c:pt idx="4">
                        <c:v>353</c:v>
                      </c:pt>
                      <c:pt idx="5">
                        <c:v>353</c:v>
                      </c:pt>
                      <c:pt idx="6">
                        <c:v>362</c:v>
                      </c:pt>
                      <c:pt idx="7">
                        <c:v>326</c:v>
                      </c:pt>
                      <c:pt idx="8">
                        <c:v>339</c:v>
                      </c:pt>
                      <c:pt idx="9">
                        <c:v>347</c:v>
                      </c:pt>
                      <c:pt idx="10">
                        <c:v>340</c:v>
                      </c:pt>
                      <c:pt idx="11">
                        <c:v>316</c:v>
                      </c:pt>
                      <c:pt idx="12">
                        <c:v>324</c:v>
                      </c:pt>
                      <c:pt idx="13">
                        <c:v>293</c:v>
                      </c:pt>
                      <c:pt idx="14">
                        <c:v>329</c:v>
                      </c:pt>
                      <c:pt idx="15">
                        <c:v>336</c:v>
                      </c:pt>
                      <c:pt idx="16">
                        <c:v>286</c:v>
                      </c:pt>
                      <c:pt idx="17">
                        <c:v>285</c:v>
                      </c:pt>
                      <c:pt idx="18">
                        <c:v>324</c:v>
                      </c:pt>
                      <c:pt idx="19">
                        <c:v>286</c:v>
                      </c:pt>
                      <c:pt idx="20">
                        <c:v>339</c:v>
                      </c:pt>
                      <c:pt idx="21">
                        <c:v>258</c:v>
                      </c:pt>
                      <c:pt idx="22">
                        <c:v>267</c:v>
                      </c:pt>
                      <c:pt idx="23">
                        <c:v>326</c:v>
                      </c:pt>
                      <c:pt idx="24">
                        <c:v>299</c:v>
                      </c:pt>
                      <c:pt idx="25">
                        <c:v>268</c:v>
                      </c:pt>
                      <c:pt idx="26">
                        <c:v>247</c:v>
                      </c:pt>
                      <c:pt idx="27">
                        <c:v>432</c:v>
                      </c:pt>
                      <c:pt idx="28">
                        <c:v>345</c:v>
                      </c:pt>
                      <c:pt idx="29" formatCode="#,##0_);\(#,##0\)">
                        <c:v>308</c:v>
                      </c:pt>
                      <c:pt idx="30">
                        <c:v>247</c:v>
                      </c:pt>
                      <c:pt idx="31" formatCode="#,##0_);\(#,##0\)">
                        <c:v>280</c:v>
                      </c:pt>
                      <c:pt idx="32" formatCode="#,##0_);\(#,##0\)">
                        <c:v>268</c:v>
                      </c:pt>
                      <c:pt idx="33">
                        <c:v>313</c:v>
                      </c:pt>
                      <c:pt idx="34">
                        <c:v>266</c:v>
                      </c:pt>
                      <c:pt idx="35">
                        <c:v>283</c:v>
                      </c:pt>
                      <c:pt idx="36">
                        <c:v>255</c:v>
                      </c:pt>
                      <c:pt idx="37">
                        <c:v>253</c:v>
                      </c:pt>
                      <c:pt idx="38" formatCode="#,##0_);\(#,##0\)">
                        <c:v>274</c:v>
                      </c:pt>
                      <c:pt idx="39">
                        <c:v>273</c:v>
                      </c:pt>
                      <c:pt idx="40">
                        <c:v>278</c:v>
                      </c:pt>
                      <c:pt idx="41">
                        <c:v>278</c:v>
                      </c:pt>
                      <c:pt idx="42">
                        <c:v>273</c:v>
                      </c:pt>
                      <c:pt idx="43">
                        <c:v>228</c:v>
                      </c:pt>
                      <c:pt idx="44">
                        <c:v>218</c:v>
                      </c:pt>
                      <c:pt idx="45">
                        <c:v>243</c:v>
                      </c:pt>
                      <c:pt idx="46">
                        <c:v>255</c:v>
                      </c:pt>
                      <c:pt idx="47">
                        <c:v>250</c:v>
                      </c:pt>
                      <c:pt idx="48">
                        <c:v>249</c:v>
                      </c:pt>
                      <c:pt idx="49">
                        <c:v>229</c:v>
                      </c:pt>
                      <c:pt idx="50">
                        <c:v>220</c:v>
                      </c:pt>
                      <c:pt idx="51">
                        <c:v>214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9-D9B9-415A-B3F5-56C47FA2C51A}"/>
                  </c:ext>
                </c:extLst>
              </c15:ser>
            </c15:filteredLineSeries>
            <c15:filteredLineSeries>
              <c15:ser>
                <c:idx val="13"/>
                <c:order val="1"/>
                <c:tx>
                  <c:v>2018</c:v>
                </c:tx>
                <c:spPr>
                  <a:ln>
                    <a:solidFill>
                      <a:schemeClr val="accent5">
                        <a:lumMod val="75000"/>
                      </a:schemeClr>
                    </a:solidFill>
                  </a:ln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'Claims Data-Wednesday'!$R$476:$R$526</c15:sqref>
                        </c15:formulaRef>
                      </c:ext>
                    </c:extLst>
                    <c:strCache>
                      <c:ptCount val="48"/>
                      <c:pt idx="0">
                        <c:v>January</c:v>
                      </c:pt>
                      <c:pt idx="4">
                        <c:v>February</c:v>
                      </c:pt>
                      <c:pt idx="8">
                        <c:v>March</c:v>
                      </c:pt>
                      <c:pt idx="12">
                        <c:v>April</c:v>
                      </c:pt>
                      <c:pt idx="16">
                        <c:v>May</c:v>
                      </c:pt>
                      <c:pt idx="21">
                        <c:v>June</c:v>
                      </c:pt>
                      <c:pt idx="25">
                        <c:v>July</c:v>
                      </c:pt>
                      <c:pt idx="29">
                        <c:v>August</c:v>
                      </c:pt>
                      <c:pt idx="34">
                        <c:v>September</c:v>
                      </c:pt>
                      <c:pt idx="38">
                        <c:v>October</c:v>
                      </c:pt>
                      <c:pt idx="42">
                        <c:v>November</c:v>
                      </c:pt>
                      <c:pt idx="47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'Claims Data-Wednesday'!$I$996:$I$1044</c15:sqref>
                        </c15:formulaRef>
                      </c:ext>
                    </c:extLst>
                    <c:numCache>
                      <c:formatCode>#,##0_);\(#,##0\)</c:formatCode>
                      <c:ptCount val="49"/>
                      <c:pt idx="0" formatCode="#,##0">
                        <c:v>242</c:v>
                      </c:pt>
                      <c:pt idx="1">
                        <c:v>259</c:v>
                      </c:pt>
                      <c:pt idx="2" formatCode="#,##0">
                        <c:v>254</c:v>
                      </c:pt>
                      <c:pt idx="3" formatCode="#,##0">
                        <c:v>272</c:v>
                      </c:pt>
                      <c:pt idx="4" formatCode="#,##0">
                        <c:v>243</c:v>
                      </c:pt>
                      <c:pt idx="5" formatCode="#,##0">
                        <c:v>252</c:v>
                      </c:pt>
                      <c:pt idx="6" formatCode="#,##0">
                        <c:v>261</c:v>
                      </c:pt>
                      <c:pt idx="7" formatCode="#,##0">
                        <c:v>254</c:v>
                      </c:pt>
                      <c:pt idx="8" formatCode="#,##0">
                        <c:v>253</c:v>
                      </c:pt>
                      <c:pt idx="9" formatCode="#,##0">
                        <c:v>247</c:v>
                      </c:pt>
                      <c:pt idx="10" formatCode="#,##0">
                        <c:v>254</c:v>
                      </c:pt>
                      <c:pt idx="11" formatCode="#,##0">
                        <c:v>232</c:v>
                      </c:pt>
                      <c:pt idx="12" formatCode="#,##0">
                        <c:v>239</c:v>
                      </c:pt>
                      <c:pt idx="13" formatCode="#,##0">
                        <c:v>213</c:v>
                      </c:pt>
                      <c:pt idx="14" formatCode="#,##0">
                        <c:v>260</c:v>
                      </c:pt>
                      <c:pt idx="15" formatCode="#,##0">
                        <c:v>320</c:v>
                      </c:pt>
                      <c:pt idx="16" formatCode="#,##0">
                        <c:v>269</c:v>
                      </c:pt>
                      <c:pt idx="17" formatCode="#,##0">
                        <c:v>238</c:v>
                      </c:pt>
                      <c:pt idx="18" formatCode="#,##0">
                        <c:v>238</c:v>
                      </c:pt>
                      <c:pt idx="19" formatCode="#,##0">
                        <c:v>242</c:v>
                      </c:pt>
                      <c:pt idx="20" formatCode="#,##0">
                        <c:v>222</c:v>
                      </c:pt>
                      <c:pt idx="21" formatCode="#,##0">
                        <c:v>217</c:v>
                      </c:pt>
                      <c:pt idx="22" formatCode="#,##0">
                        <c:v>244</c:v>
                      </c:pt>
                      <c:pt idx="23" formatCode="#,##0">
                        <c:v>226</c:v>
                      </c:pt>
                      <c:pt idx="24" formatCode="#,##0">
                        <c:v>260</c:v>
                      </c:pt>
                      <c:pt idx="25" formatCode="#,##0">
                        <c:v>201</c:v>
                      </c:pt>
                      <c:pt idx="26" formatCode="#,##0">
                        <c:v>225</c:v>
                      </c:pt>
                      <c:pt idx="27" formatCode="#,##0">
                        <c:v>224</c:v>
                      </c:pt>
                      <c:pt idx="28" formatCode="#,##0">
                        <c:v>251</c:v>
                      </c:pt>
                      <c:pt idx="29" formatCode="#,##0">
                        <c:v>258</c:v>
                      </c:pt>
                      <c:pt idx="30" formatCode="#,##0">
                        <c:v>250</c:v>
                      </c:pt>
                      <c:pt idx="31" formatCode="#,##0">
                        <c:v>270</c:v>
                      </c:pt>
                      <c:pt idx="32" formatCode="#,##0">
                        <c:v>261</c:v>
                      </c:pt>
                      <c:pt idx="33" formatCode="#,##0">
                        <c:v>232</c:v>
                      </c:pt>
                      <c:pt idx="34" formatCode="#,##0">
                        <c:v>211</c:v>
                      </c:pt>
                      <c:pt idx="35" formatCode="#,##0">
                        <c:v>233</c:v>
                      </c:pt>
                      <c:pt idx="36" formatCode="#,##0">
                        <c:v>208</c:v>
                      </c:pt>
                      <c:pt idx="37" formatCode="#,##0">
                        <c:v>218</c:v>
                      </c:pt>
                      <c:pt idx="38" formatCode="#,##0">
                        <c:v>194</c:v>
                      </c:pt>
                      <c:pt idx="39" formatCode="#,##0">
                        <c:v>201</c:v>
                      </c:pt>
                      <c:pt idx="40" formatCode="#,##0">
                        <c:v>213</c:v>
                      </c:pt>
                      <c:pt idx="41" formatCode="#,##0">
                        <c:v>196</c:v>
                      </c:pt>
                      <c:pt idx="42" formatCode="#,##0">
                        <c:v>219</c:v>
                      </c:pt>
                      <c:pt idx="43" formatCode="#,##0">
                        <c:v>190</c:v>
                      </c:pt>
                      <c:pt idx="44" formatCode="#,##0">
                        <c:v>225</c:v>
                      </c:pt>
                      <c:pt idx="45" formatCode="#,##0">
                        <c:v>211</c:v>
                      </c:pt>
                      <c:pt idx="46" formatCode="#,##0">
                        <c:v>202</c:v>
                      </c:pt>
                      <c:pt idx="47" formatCode="#,##0">
                        <c:v>190</c:v>
                      </c:pt>
                      <c:pt idx="48" formatCode="#,##0">
                        <c:v>203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D9B9-415A-B3F5-56C47FA2C51A}"/>
                  </c:ext>
                </c:extLst>
              </c15:ser>
            </c15:filteredLineSeries>
          </c:ext>
        </c:extLst>
      </c:lineChart>
      <c:catAx>
        <c:axId val="431540528"/>
        <c:scaling>
          <c:orientation val="minMax"/>
        </c:scaling>
        <c:delete val="0"/>
        <c:axPos val="b"/>
        <c:numFmt formatCode="m/d/yy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33668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33366872"/>
        <c:scaling>
          <c:orientation val="minMax"/>
          <c:max val="12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;[Red]#,##0" sourceLinked="0"/>
        <c:majorTickMark val="out"/>
        <c:minorTickMark val="none"/>
        <c:tickLblPos val="nextTo"/>
        <c:spPr>
          <a:ln w="3175">
            <a:solidFill>
              <a:srgbClr val="FF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1540528"/>
        <c:crosses val="autoZero"/>
        <c:crossBetween val="between"/>
        <c:majorUnit val="500"/>
        <c:minorUnit val="100"/>
      </c:valAx>
      <c:spPr>
        <a:gradFill rotWithShape="0">
          <a:gsLst>
            <a:gs pos="0">
              <a:srgbClr val="FFFFFF"/>
            </a:gs>
            <a:gs pos="100000">
              <a:srgbClr val="CCFFFF"/>
            </a:gs>
          </a:gsLst>
          <a:lin ang="5400000" scaled="1"/>
        </a:gradFill>
        <a:ln w="25400">
          <a:noFill/>
        </a:ln>
      </c:spPr>
    </c:plotArea>
    <c:legend>
      <c:legendPos val="r"/>
      <c:layout>
        <c:manualLayout>
          <c:xMode val="edge"/>
          <c:yMode val="edge"/>
          <c:x val="0.90767517341583692"/>
          <c:y val="0.38461546405060948"/>
          <c:w val="6.933333333333333E-2"/>
          <c:h val="0.31300567402537044"/>
        </c:manualLayout>
      </c:layout>
      <c:overlay val="0"/>
      <c:spPr>
        <a:solidFill>
          <a:srgbClr val="FFFFFF"/>
        </a:solidFill>
        <a:ln w="34925">
          <a:noFill/>
          <a:prstDash val="solid"/>
        </a:ln>
      </c:spPr>
      <c:txPr>
        <a:bodyPr/>
        <a:lstStyle/>
        <a:p>
          <a:pPr>
            <a:defRPr sz="755" b="1" i="0" u="none" strike="noStrike" baseline="0">
              <a:solidFill>
                <a:schemeClr val="tx1">
                  <a:lumMod val="85000"/>
                  <a:lumOff val="15000"/>
                  <a:alpha val="78000"/>
                </a:schemeClr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3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Indiana Production (Nonsupervisory) Workers Hours Worked in Manufacturing
by NAICS Classification</a:t>
            </a:r>
          </a:p>
        </c:rich>
      </c:tx>
      <c:layout>
        <c:manualLayout>
          <c:xMode val="edge"/>
          <c:yMode val="edge"/>
          <c:x val="0.12763606890275817"/>
          <c:y val="1.14566284779050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8543248760571598E-2"/>
          <c:y val="0.22912002266523318"/>
          <c:w val="0.93437152391546152"/>
          <c:h val="0.62193126022914635"/>
        </c:manualLayout>
      </c:layout>
      <c:barChart>
        <c:barDir val="col"/>
        <c:grouping val="clustered"/>
        <c:varyColors val="0"/>
        <c:ser>
          <c:idx val="4"/>
          <c:order val="0"/>
          <c:tx>
            <c:v>2008</c:v>
          </c:tx>
          <c:spPr>
            <a:ln w="25400">
              <a:pattFill prst="pct75">
                <a:fgClr>
                  <a:srgbClr val="FF0000"/>
                </a:fgClr>
                <a:bgClr>
                  <a:srgbClr val="FFFFFF"/>
                </a:bgClr>
              </a:pattFill>
              <a:prstDash val="solid"/>
            </a:ln>
          </c:spPr>
          <c:invertIfNegative val="0"/>
          <c:cat>
            <c:strRef>
              <c:f>'Manufacturing Hours Data'!$A$4:$A$15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'Manufacturing Hours Data'!$I$4:$I$15</c:f>
            </c:numRef>
          </c:val>
          <c:extLst>
            <c:ext xmlns:c16="http://schemas.microsoft.com/office/drawing/2014/chart" uri="{C3380CC4-5D6E-409C-BE32-E72D297353CC}">
              <c16:uniqueId val="{00000000-4323-4A99-AA02-3AFA7D9833AD}"/>
            </c:ext>
          </c:extLst>
        </c:ser>
        <c:ser>
          <c:idx val="0"/>
          <c:order val="1"/>
          <c:tx>
            <c:v>2009</c:v>
          </c:tx>
          <c:invertIfNegative val="0"/>
          <c:cat>
            <c:strRef>
              <c:f>'Manufacturing Hours Data'!$A$4:$A$15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'Manufacturing Hours Data'!$J$4:$J$15</c:f>
            </c:numRef>
          </c:val>
          <c:extLst>
            <c:ext xmlns:c16="http://schemas.microsoft.com/office/drawing/2014/chart" uri="{C3380CC4-5D6E-409C-BE32-E72D297353CC}">
              <c16:uniqueId val="{00000001-4323-4A99-AA02-3AFA7D9833AD}"/>
            </c:ext>
          </c:extLst>
        </c:ser>
        <c:ser>
          <c:idx val="5"/>
          <c:order val="2"/>
          <c:tx>
            <c:v>2010</c:v>
          </c:tx>
          <c:invertIfNegative val="0"/>
          <c:cat>
            <c:strRef>
              <c:f>'Manufacturing Hours Data'!$A$4:$A$15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'Manufacturing Hours Data'!$K$4:$K$15</c:f>
            </c:numRef>
          </c:val>
          <c:extLst>
            <c:ext xmlns:c16="http://schemas.microsoft.com/office/drawing/2014/chart" uri="{C3380CC4-5D6E-409C-BE32-E72D297353CC}">
              <c16:uniqueId val="{00000002-4323-4A99-AA02-3AFA7D9833AD}"/>
            </c:ext>
          </c:extLst>
        </c:ser>
        <c:ser>
          <c:idx val="6"/>
          <c:order val="3"/>
          <c:tx>
            <c:v>2011</c:v>
          </c:tx>
          <c:invertIfNegative val="0"/>
          <c:cat>
            <c:strRef>
              <c:f>'Manufacturing Hours Data'!$A$4:$A$15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'Manufacturing Hours Data'!$L$4:$L$15</c:f>
            </c:numRef>
          </c:val>
          <c:extLst>
            <c:ext xmlns:c16="http://schemas.microsoft.com/office/drawing/2014/chart" uri="{C3380CC4-5D6E-409C-BE32-E72D297353CC}">
              <c16:uniqueId val="{00000003-4323-4A99-AA02-3AFA7D9833AD}"/>
            </c:ext>
          </c:extLst>
        </c:ser>
        <c:ser>
          <c:idx val="7"/>
          <c:order val="4"/>
          <c:tx>
            <c:v>2012</c:v>
          </c:tx>
          <c:invertIfNegative val="0"/>
          <c:cat>
            <c:strRef>
              <c:f>'Manufacturing Hours Data'!$A$4:$A$15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'Manufacturing Hours Data'!$M$4:$M$15</c:f>
            </c:numRef>
          </c:val>
          <c:extLst>
            <c:ext xmlns:c16="http://schemas.microsoft.com/office/drawing/2014/chart" uri="{C3380CC4-5D6E-409C-BE32-E72D297353CC}">
              <c16:uniqueId val="{00000004-4323-4A99-AA02-3AFA7D9833AD}"/>
            </c:ext>
          </c:extLst>
        </c:ser>
        <c:ser>
          <c:idx val="9"/>
          <c:order val="9"/>
          <c:tx>
            <c:v>2017</c:v>
          </c:tx>
          <c:invertIfNegative val="0"/>
          <c:cat>
            <c:strRef>
              <c:f>'Manufacturing Hours Data'!$A$4:$A$15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'Manufacturing Hours Data'!$R$4:$R$15</c:f>
              <c:numCache>
                <c:formatCode>#0.0</c:formatCode>
                <c:ptCount val="12"/>
                <c:pt idx="0">
                  <c:v>41.7</c:v>
                </c:pt>
                <c:pt idx="1">
                  <c:v>41.5</c:v>
                </c:pt>
                <c:pt idx="2">
                  <c:v>41.4</c:v>
                </c:pt>
                <c:pt idx="3">
                  <c:v>41.4</c:v>
                </c:pt>
                <c:pt idx="4">
                  <c:v>41.9</c:v>
                </c:pt>
                <c:pt idx="5">
                  <c:v>42.3</c:v>
                </c:pt>
                <c:pt idx="6">
                  <c:v>41.6</c:v>
                </c:pt>
                <c:pt idx="7">
                  <c:v>42.5</c:v>
                </c:pt>
                <c:pt idx="8">
                  <c:v>42.1</c:v>
                </c:pt>
                <c:pt idx="9">
                  <c:v>42.1</c:v>
                </c:pt>
                <c:pt idx="10">
                  <c:v>42.1</c:v>
                </c:pt>
                <c:pt idx="11" formatCode="0.0">
                  <c:v>42.3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4323-4A99-AA02-3AFA7D9833AD}"/>
            </c:ext>
          </c:extLst>
        </c:ser>
        <c:ser>
          <c:idx val="10"/>
          <c:order val="10"/>
          <c:tx>
            <c:v>2018</c:v>
          </c:tx>
          <c:spPr>
            <a:solidFill>
              <a:schemeClr val="accent5">
                <a:lumMod val="50000"/>
              </a:schemeClr>
            </a:solidFill>
          </c:spPr>
          <c:invertIfNegative val="0"/>
          <c:cat>
            <c:strRef>
              <c:f>'Manufacturing Hours Data'!$A$4:$A$15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'Manufacturing Hours Data'!$S$4:$S$15</c:f>
              <c:numCache>
                <c:formatCode>#0.0</c:formatCode>
                <c:ptCount val="12"/>
                <c:pt idx="0">
                  <c:v>40.9</c:v>
                </c:pt>
                <c:pt idx="1">
                  <c:v>42</c:v>
                </c:pt>
                <c:pt idx="2">
                  <c:v>41.7</c:v>
                </c:pt>
                <c:pt idx="3">
                  <c:v>42.3</c:v>
                </c:pt>
                <c:pt idx="4">
                  <c:v>42</c:v>
                </c:pt>
                <c:pt idx="5">
                  <c:v>42.3</c:v>
                </c:pt>
                <c:pt idx="6">
                  <c:v>41.2</c:v>
                </c:pt>
                <c:pt idx="7">
                  <c:v>41.5</c:v>
                </c:pt>
                <c:pt idx="8">
                  <c:v>42.7</c:v>
                </c:pt>
                <c:pt idx="9">
                  <c:v>42.8</c:v>
                </c:pt>
                <c:pt idx="10">
                  <c:v>42.8</c:v>
                </c:pt>
                <c:pt idx="11">
                  <c:v>43.5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4323-4A99-AA02-3AFA7D9833AD}"/>
            </c:ext>
          </c:extLst>
        </c:ser>
        <c:ser>
          <c:idx val="11"/>
          <c:order val="11"/>
          <c:tx>
            <c:v>2019</c:v>
          </c:tx>
          <c:invertIfNegative val="0"/>
          <c:cat>
            <c:strRef>
              <c:f>'Manufacturing Hours Data'!$A$4:$A$15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'Manufacturing Hours Data'!$T$4:$T$15</c:f>
              <c:numCache>
                <c:formatCode>#0.0</c:formatCode>
                <c:ptCount val="12"/>
                <c:pt idx="0">
                  <c:v>41.7</c:v>
                </c:pt>
                <c:pt idx="1">
                  <c:v>41.2</c:v>
                </c:pt>
                <c:pt idx="2">
                  <c:v>41</c:v>
                </c:pt>
                <c:pt idx="3">
                  <c:v>41.9</c:v>
                </c:pt>
                <c:pt idx="4">
                  <c:v>41.7</c:v>
                </c:pt>
                <c:pt idx="5">
                  <c:v>42.8</c:v>
                </c:pt>
                <c:pt idx="6">
                  <c:v>41.7</c:v>
                </c:pt>
                <c:pt idx="7">
                  <c:v>42</c:v>
                </c:pt>
                <c:pt idx="8">
                  <c:v>42.5</c:v>
                </c:pt>
                <c:pt idx="9">
                  <c:v>42.4</c:v>
                </c:pt>
                <c:pt idx="10">
                  <c:v>42.5</c:v>
                </c:pt>
                <c:pt idx="11">
                  <c:v>43.3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4323-4A99-AA02-3AFA7D9833AD}"/>
            </c:ext>
          </c:extLst>
        </c:ser>
        <c:ser>
          <c:idx val="12"/>
          <c:order val="12"/>
          <c:tx>
            <c:v>2020</c:v>
          </c:tx>
          <c:spPr>
            <a:solidFill>
              <a:schemeClr val="accent2">
                <a:lumMod val="75000"/>
              </a:schemeClr>
            </a:solidFill>
          </c:spPr>
          <c:invertIfNegative val="0"/>
          <c:cat>
            <c:strRef>
              <c:f>'Manufacturing Hours Data'!$A$4:$A$15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'Manufacturing Hours Data'!$U$4:$U$15</c:f>
              <c:numCache>
                <c:formatCode>#0.0</c:formatCode>
                <c:ptCount val="12"/>
                <c:pt idx="0">
                  <c:v>42.2</c:v>
                </c:pt>
                <c:pt idx="1">
                  <c:v>41.9</c:v>
                </c:pt>
                <c:pt idx="2">
                  <c:v>42.4</c:v>
                </c:pt>
                <c:pt idx="3">
                  <c:v>37.4</c:v>
                </c:pt>
                <c:pt idx="4">
                  <c:v>40</c:v>
                </c:pt>
                <c:pt idx="5">
                  <c:v>40.799999999999997</c:v>
                </c:pt>
                <c:pt idx="6">
                  <c:v>41.5</c:v>
                </c:pt>
                <c:pt idx="7">
                  <c:v>42</c:v>
                </c:pt>
                <c:pt idx="8">
                  <c:v>41.8</c:v>
                </c:pt>
                <c:pt idx="9">
                  <c:v>41.8</c:v>
                </c:pt>
                <c:pt idx="10">
                  <c:v>41.4</c:v>
                </c:pt>
                <c:pt idx="11">
                  <c:v>44.3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4323-4A99-AA02-3AFA7D9833AD}"/>
            </c:ext>
          </c:extLst>
        </c:ser>
        <c:ser>
          <c:idx val="13"/>
          <c:order val="13"/>
          <c:tx>
            <c:v>2021</c:v>
          </c:tx>
          <c:spPr>
            <a:solidFill>
              <a:schemeClr val="tx1"/>
            </a:solidFill>
          </c:spPr>
          <c:invertIfNegative val="0"/>
          <c:cat>
            <c:strRef>
              <c:f>'Manufacturing Hours Data'!$A$4:$A$15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'Manufacturing Hours Data'!$V$4:$V$15</c:f>
              <c:numCache>
                <c:formatCode>#0.0</c:formatCode>
                <c:ptCount val="12"/>
                <c:pt idx="0">
                  <c:v>44.2</c:v>
                </c:pt>
                <c:pt idx="1">
                  <c:v>43.4</c:v>
                </c:pt>
                <c:pt idx="2">
                  <c:v>43.5</c:v>
                </c:pt>
                <c:pt idx="3">
                  <c:v>43.1</c:v>
                </c:pt>
                <c:pt idx="4">
                  <c:v>43.1</c:v>
                </c:pt>
                <c:pt idx="5">
                  <c:v>42.8</c:v>
                </c:pt>
                <c:pt idx="6">
                  <c:v>42.7</c:v>
                </c:pt>
                <c:pt idx="7">
                  <c:v>42.3</c:v>
                </c:pt>
                <c:pt idx="8">
                  <c:v>41.9</c:v>
                </c:pt>
                <c:pt idx="9">
                  <c:v>42.6</c:v>
                </c:pt>
                <c:pt idx="10">
                  <c:v>42</c:v>
                </c:pt>
                <c:pt idx="11">
                  <c:v>43.1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12A-4D90-A41E-02A4E084CCF6}"/>
            </c:ext>
          </c:extLst>
        </c:ser>
        <c:ser>
          <c:idx val="14"/>
          <c:order val="14"/>
          <c:tx>
            <c:v>2022</c:v>
          </c:tx>
          <c:invertIfNegative val="0"/>
          <c:cat>
            <c:strRef>
              <c:f>'Manufacturing Hours Data'!$A$4:$A$15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'Manufacturing Hours Data'!$W$4:$W$15</c:f>
              <c:numCache>
                <c:formatCode>#0.0</c:formatCode>
                <c:ptCount val="12"/>
                <c:pt idx="0">
                  <c:v>42</c:v>
                </c:pt>
                <c:pt idx="1">
                  <c:v>43</c:v>
                </c:pt>
                <c:pt idx="2">
                  <c:v>42.6</c:v>
                </c:pt>
                <c:pt idx="3">
                  <c:v>40.799999999999997</c:v>
                </c:pt>
                <c:pt idx="4">
                  <c:v>42.5</c:v>
                </c:pt>
                <c:pt idx="5">
                  <c:v>41.4</c:v>
                </c:pt>
                <c:pt idx="6">
                  <c:v>41.6</c:v>
                </c:pt>
                <c:pt idx="7">
                  <c:v>41.2</c:v>
                </c:pt>
                <c:pt idx="8">
                  <c:v>42</c:v>
                </c:pt>
                <c:pt idx="9">
                  <c:v>42</c:v>
                </c:pt>
                <c:pt idx="10">
                  <c:v>41.3</c:v>
                </c:pt>
                <c:pt idx="11">
                  <c:v>41.3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BE2-4F4D-B0B2-332888E5599A}"/>
            </c:ext>
          </c:extLst>
        </c:ser>
        <c:ser>
          <c:idx val="15"/>
          <c:order val="15"/>
          <c:tx>
            <c:v>2023</c:v>
          </c:tx>
          <c:invertIfNegative val="0"/>
          <c:val>
            <c:numRef>
              <c:f>'Manufacturing Hours Data'!$X$4:$X$15</c:f>
              <c:numCache>
                <c:formatCode>#0.0</c:formatCode>
                <c:ptCount val="12"/>
                <c:pt idx="0">
                  <c:v>41.4</c:v>
                </c:pt>
                <c:pt idx="1">
                  <c:v>40.299999999999997</c:v>
                </c:pt>
                <c:pt idx="2">
                  <c:v>40.6</c:v>
                </c:pt>
                <c:pt idx="3">
                  <c:v>40.799999999999997</c:v>
                </c:pt>
                <c:pt idx="4">
                  <c:v>40.700000000000003</c:v>
                </c:pt>
                <c:pt idx="5">
                  <c:v>41</c:v>
                </c:pt>
                <c:pt idx="6">
                  <c:v>41.4</c:v>
                </c:pt>
                <c:pt idx="7">
                  <c:v>40.700000000000003</c:v>
                </c:pt>
                <c:pt idx="8">
                  <c:v>40.5</c:v>
                </c:pt>
                <c:pt idx="9">
                  <c:v>39.4</c:v>
                </c:pt>
                <c:pt idx="10">
                  <c:v>40.299999999999997</c:v>
                </c:pt>
                <c:pt idx="11">
                  <c:v>39.700000000000003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0C-443C-921A-D3508F9A82FC}"/>
            </c:ext>
          </c:extLst>
        </c:ser>
        <c:ser>
          <c:idx val="16"/>
          <c:order val="16"/>
          <c:tx>
            <c:v>2024</c:v>
          </c:tx>
          <c:invertIfNegative val="0"/>
          <c:val>
            <c:numRef>
              <c:f>'Manufacturing Hours Data'!$Y$4:$Y$15</c:f>
              <c:numCache>
                <c:formatCode>#0.0</c:formatCode>
                <c:ptCount val="12"/>
                <c:pt idx="0">
                  <c:v>39.799999999999997</c:v>
                </c:pt>
                <c:pt idx="1">
                  <c:v>39.700000000000003</c:v>
                </c:pt>
                <c:pt idx="2">
                  <c:v>39.9</c:v>
                </c:pt>
                <c:pt idx="3">
                  <c:v>39.700000000000003</c:v>
                </c:pt>
                <c:pt idx="4">
                  <c:v>39.9</c:v>
                </c:pt>
                <c:pt idx="5">
                  <c:v>40.700000000000003</c:v>
                </c:pt>
                <c:pt idx="6">
                  <c:v>39.1</c:v>
                </c:pt>
                <c:pt idx="7">
                  <c:v>40.6</c:v>
                </c:pt>
                <c:pt idx="8">
                  <c:v>41.2</c:v>
                </c:pt>
                <c:pt idx="9">
                  <c:v>41</c:v>
                </c:pt>
                <c:pt idx="10">
                  <c:v>41.5</c:v>
                </c:pt>
                <c:pt idx="11">
                  <c:v>42.3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A5-4F96-B686-E7C2112D3476}"/>
            </c:ext>
          </c:extLst>
        </c:ser>
        <c:ser>
          <c:idx val="17"/>
          <c:order val="17"/>
          <c:tx>
            <c:v>2025</c:v>
          </c:tx>
          <c:invertIfNegative val="0"/>
          <c:val>
            <c:numRef>
              <c:f>'Manufacturing Hours Data'!$Z$4:$Z$15</c:f>
              <c:numCache>
                <c:formatCode>#0.0</c:formatCode>
                <c:ptCount val="12"/>
                <c:pt idx="0">
                  <c:v>41</c:v>
                </c:pt>
                <c:pt idx="1">
                  <c:v>42.7</c:v>
                </c:pt>
                <c:pt idx="2">
                  <c:v>42.6</c:v>
                </c:pt>
                <c:pt idx="3">
                  <c:v>42.4</c:v>
                </c:pt>
                <c:pt idx="4">
                  <c:v>42.4</c:v>
                </c:pt>
                <c:pt idx="5">
                  <c:v>42.5</c:v>
                </c:pt>
                <c:pt idx="6">
                  <c:v>42.1</c:v>
                </c:pt>
                <c:pt idx="7">
                  <c:v>43.1</c:v>
                </c:pt>
                <c:pt idx="8">
                  <c:v>42.8</c:v>
                </c:pt>
                <c:pt idx="9" formatCode="0.0">
                  <c:v>42</c:v>
                </c:pt>
                <c:pt idx="10">
                  <c:v>42.8</c:v>
                </c:pt>
                <c:pt idx="11">
                  <c:v>43.4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37-4EA5-8E05-E0B24B869B3A}"/>
            </c:ext>
          </c:extLst>
        </c:ser>
        <c:ser>
          <c:idx val="18"/>
          <c:order val="18"/>
          <c:tx>
            <c:v>2026</c:v>
          </c:tx>
          <c:invertIfNegative val="0"/>
          <c:val>
            <c:numRef>
              <c:f>'Manufacturing Hours Data'!$AA$4:$AA$15</c:f>
              <c:numCache>
                <c:formatCode>#0.0</c:formatCode>
                <c:ptCount val="12"/>
                <c:pt idx="0">
                  <c:v>43.2</c:v>
                </c:pt>
                <c:pt idx="1">
                  <c:v>43.7</c:v>
                </c:pt>
                <c:pt idx="2">
                  <c:v>43</c:v>
                </c:pt>
                <c:pt idx="3">
                  <c:v>43.9</c:v>
                </c:pt>
                <c:pt idx="4">
                  <c:v>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BA-4BDD-A5BA-8DFEAF2C62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33369224"/>
        <c:axId val="433369616"/>
        <c:extLst>
          <c:ext xmlns:c15="http://schemas.microsoft.com/office/drawing/2012/chart" uri="{02D57815-91ED-43cb-92C2-25804820EDAC}">
            <c15:filteredBarSeries>
              <c15:ser>
                <c:idx val="8"/>
                <c:order val="5"/>
                <c:tx>
                  <c:v>2013</c:v>
                </c:tx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'Manufacturing Hours Data'!$A$4:$A$15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'Manufacturing Hours Data'!$N$4:$N$15</c15:sqref>
                        </c15:formulaRef>
                      </c:ext>
                    </c:extLst>
                    <c:numCache>
                      <c:formatCode>#0.0</c:formatCode>
                      <c:ptCount val="12"/>
                      <c:pt idx="0">
                        <c:v>42</c:v>
                      </c:pt>
                      <c:pt idx="1">
                        <c:v>42</c:v>
                      </c:pt>
                      <c:pt idx="2">
                        <c:v>42.2</c:v>
                      </c:pt>
                      <c:pt idx="3">
                        <c:v>42.4</c:v>
                      </c:pt>
                      <c:pt idx="4">
                        <c:v>41.9</c:v>
                      </c:pt>
                      <c:pt idx="5">
                        <c:v>41.4</c:v>
                      </c:pt>
                      <c:pt idx="6">
                        <c:v>40.1</c:v>
                      </c:pt>
                      <c:pt idx="7">
                        <c:v>41.3</c:v>
                      </c:pt>
                      <c:pt idx="8">
                        <c:v>41.8</c:v>
                      </c:pt>
                      <c:pt idx="9">
                        <c:v>41.4</c:v>
                      </c:pt>
                      <c:pt idx="10">
                        <c:v>41.6</c:v>
                      </c:pt>
                      <c:pt idx="11">
                        <c:v>41.9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5-4323-4A99-AA02-3AFA7D9833AD}"/>
                  </c:ext>
                </c:extLst>
              </c15:ser>
            </c15:filteredBarSeries>
            <c15:filteredBarSeries>
              <c15:ser>
                <c:idx val="1"/>
                <c:order val="6"/>
                <c:tx>
                  <c:v>2014</c:v>
                </c:tx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'Manufacturing Hours Data'!$A$4:$A$15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'Manufacturing Hours Data'!$O$4:$O$15</c15:sqref>
                        </c15:formulaRef>
                      </c:ext>
                    </c:extLst>
                    <c:numCache>
                      <c:formatCode>#0.0</c:formatCode>
                      <c:ptCount val="12"/>
                      <c:pt idx="0">
                        <c:v>40.1</c:v>
                      </c:pt>
                      <c:pt idx="1">
                        <c:v>41.6</c:v>
                      </c:pt>
                      <c:pt idx="2">
                        <c:v>41.3</c:v>
                      </c:pt>
                      <c:pt idx="3">
                        <c:v>41.5</c:v>
                      </c:pt>
                      <c:pt idx="4">
                        <c:v>42.1</c:v>
                      </c:pt>
                      <c:pt idx="5">
                        <c:v>41.9</c:v>
                      </c:pt>
                      <c:pt idx="6">
                        <c:v>40.799999999999997</c:v>
                      </c:pt>
                      <c:pt idx="7">
                        <c:v>41.6</c:v>
                      </c:pt>
                      <c:pt idx="8">
                        <c:v>41.8</c:v>
                      </c:pt>
                      <c:pt idx="9">
                        <c:v>42</c:v>
                      </c:pt>
                      <c:pt idx="10">
                        <c:v>42.7</c:v>
                      </c:pt>
                      <c:pt idx="11">
                        <c:v>42.7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4323-4A99-AA02-3AFA7D9833AD}"/>
                  </c:ext>
                </c:extLst>
              </c15:ser>
            </c15:filteredBarSeries>
            <c15:filteredBarSeries>
              <c15:ser>
                <c:idx val="2"/>
                <c:order val="7"/>
                <c:tx>
                  <c:v>2015</c:v>
                </c:tx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'Manufacturing Hours Data'!$A$4:$A$15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'Manufacturing Hours Data'!$P$4:$P$15</c15:sqref>
                        </c15:formulaRef>
                      </c:ext>
                    </c:extLst>
                    <c:numCache>
                      <c:formatCode>#0.0</c:formatCode>
                      <c:ptCount val="12"/>
                      <c:pt idx="0">
                        <c:v>42.7</c:v>
                      </c:pt>
                      <c:pt idx="1">
                        <c:v>41.9</c:v>
                      </c:pt>
                      <c:pt idx="2">
                        <c:v>42.4</c:v>
                      </c:pt>
                      <c:pt idx="3">
                        <c:v>42.3</c:v>
                      </c:pt>
                      <c:pt idx="4">
                        <c:v>42.6</c:v>
                      </c:pt>
                      <c:pt idx="5">
                        <c:v>42.2</c:v>
                      </c:pt>
                      <c:pt idx="6">
                        <c:v>41.3</c:v>
                      </c:pt>
                      <c:pt idx="7">
                        <c:v>42.1</c:v>
                      </c:pt>
                      <c:pt idx="8">
                        <c:v>42.2</c:v>
                      </c:pt>
                      <c:pt idx="9">
                        <c:v>42.9</c:v>
                      </c:pt>
                      <c:pt idx="10">
                        <c:v>42.7</c:v>
                      </c:pt>
                      <c:pt idx="11">
                        <c:v>43.1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4323-4A99-AA02-3AFA7D9833AD}"/>
                  </c:ext>
                </c:extLst>
              </c15:ser>
            </c15:filteredBarSeries>
            <c15:filteredBarSeries>
              <c15:ser>
                <c:idx val="3"/>
                <c:order val="8"/>
                <c:tx>
                  <c:v>2016</c:v>
                </c:tx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'Manufacturing Hours Data'!$A$4:$A$15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'Manufacturing Hours Data'!$Q$4:$Q$15</c15:sqref>
                        </c15:formulaRef>
                      </c:ext>
                    </c:extLst>
                    <c:numCache>
                      <c:formatCode>#0.0</c:formatCode>
                      <c:ptCount val="12"/>
                      <c:pt idx="0">
                        <c:v>41.9</c:v>
                      </c:pt>
                      <c:pt idx="1">
                        <c:v>41.3</c:v>
                      </c:pt>
                      <c:pt idx="2">
                        <c:v>41.4</c:v>
                      </c:pt>
                      <c:pt idx="3">
                        <c:v>41.3</c:v>
                      </c:pt>
                      <c:pt idx="4">
                        <c:v>41.3</c:v>
                      </c:pt>
                      <c:pt idx="5">
                        <c:v>40.200000000000003</c:v>
                      </c:pt>
                      <c:pt idx="6">
                        <c:v>40.299999999999997</c:v>
                      </c:pt>
                      <c:pt idx="7">
                        <c:v>41.6</c:v>
                      </c:pt>
                      <c:pt idx="8">
                        <c:v>41.8</c:v>
                      </c:pt>
                      <c:pt idx="9">
                        <c:v>42.2</c:v>
                      </c:pt>
                      <c:pt idx="10">
                        <c:v>42.3</c:v>
                      </c:pt>
                      <c:pt idx="11">
                        <c:v>42.9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4323-4A99-AA02-3AFA7D9833AD}"/>
                  </c:ext>
                </c:extLst>
              </c15:ser>
            </c15:filteredBarSeries>
          </c:ext>
        </c:extLst>
      </c:barChart>
      <c:catAx>
        <c:axId val="433369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33696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33369616"/>
        <c:scaling>
          <c:orientation val="minMax"/>
          <c:max val="45"/>
          <c:min val="3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3369224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CCFFFF"/>
            </a:gs>
          </a:gsLst>
          <a:lin ang="5400000" scaled="1"/>
        </a:gradFill>
        <a:ln w="25400">
          <a:noFill/>
        </a:ln>
      </c:spPr>
    </c:plotArea>
    <c:legend>
      <c:legendPos val="b"/>
      <c:layout>
        <c:manualLayout>
          <c:xMode val="edge"/>
          <c:yMode val="edge"/>
          <c:x val="0.22599203527652972"/>
          <c:y val="0.9563557010365521"/>
          <c:w val="0.43362659667541559"/>
          <c:h val="3.130056740253704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5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40080771209724"/>
          <c:y val="0.1987400917006816"/>
          <c:w val="0.86107408465472279"/>
          <c:h val="0.6331308253135024"/>
        </c:manualLayout>
      </c:layout>
      <c:lineChart>
        <c:grouping val="standard"/>
        <c:varyColors val="0"/>
        <c:ser>
          <c:idx val="0"/>
          <c:order val="0"/>
          <c:tx>
            <c:strRef>
              <c:f>'ExhaustionRateIndiana&amp;Surround'!$B$7</c:f>
              <c:strCache>
                <c:ptCount val="1"/>
                <c:pt idx="0">
                  <c:v>Indiana</c:v>
                </c:pt>
              </c:strCache>
            </c:strRef>
          </c:tx>
          <c:spPr>
            <a:ln w="12700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strRef>
              <c:f>'ExhaustionRateIndiana&amp;Surround'!$CB$6:$DH$6</c:f>
              <c:strCache>
                <c:ptCount val="33"/>
                <c:pt idx="0">
                  <c:v>1st Qtr. 2018</c:v>
                </c:pt>
                <c:pt idx="1">
                  <c:v>2nd Qtr. 2018</c:v>
                </c:pt>
                <c:pt idx="2">
                  <c:v>3rd Qtr. 2018</c:v>
                </c:pt>
                <c:pt idx="3">
                  <c:v>4th Qtr. 2018</c:v>
                </c:pt>
                <c:pt idx="4">
                  <c:v>1st Qtr. 2019</c:v>
                </c:pt>
                <c:pt idx="5">
                  <c:v>2nd Qtr. 2019</c:v>
                </c:pt>
                <c:pt idx="6">
                  <c:v>3rd Qtr. 2019</c:v>
                </c:pt>
                <c:pt idx="7">
                  <c:v>4th Qtr. 2019</c:v>
                </c:pt>
                <c:pt idx="8">
                  <c:v>1st Qtr. 2020</c:v>
                </c:pt>
                <c:pt idx="9">
                  <c:v>2nd Qtr. 2020</c:v>
                </c:pt>
                <c:pt idx="10">
                  <c:v>3rd Qtr. 2020</c:v>
                </c:pt>
                <c:pt idx="11">
                  <c:v>4th Qtr. 2020</c:v>
                </c:pt>
                <c:pt idx="12">
                  <c:v>1st Qtr. 2021</c:v>
                </c:pt>
                <c:pt idx="13">
                  <c:v>2nd Qtr. 2021</c:v>
                </c:pt>
                <c:pt idx="14">
                  <c:v>3rd Qtr. 2021</c:v>
                </c:pt>
                <c:pt idx="15">
                  <c:v>4th Qtr. 2021</c:v>
                </c:pt>
                <c:pt idx="16">
                  <c:v>1st Qtr. 2022</c:v>
                </c:pt>
                <c:pt idx="17">
                  <c:v>2nd Qtr. 2022</c:v>
                </c:pt>
                <c:pt idx="18">
                  <c:v>3rd Qtr. 2022</c:v>
                </c:pt>
                <c:pt idx="19">
                  <c:v>4th Qtr. 2022</c:v>
                </c:pt>
                <c:pt idx="20">
                  <c:v>1st Qtr. 2023</c:v>
                </c:pt>
                <c:pt idx="21">
                  <c:v>2nd Qtr. 2023</c:v>
                </c:pt>
                <c:pt idx="22">
                  <c:v>3rd Qtr. 2023</c:v>
                </c:pt>
                <c:pt idx="23">
                  <c:v>4th Qtr. 2023</c:v>
                </c:pt>
                <c:pt idx="24">
                  <c:v>1st Qtr. 2024</c:v>
                </c:pt>
                <c:pt idx="25">
                  <c:v>2nd Qtr. 2024</c:v>
                </c:pt>
                <c:pt idx="26">
                  <c:v>3rd Qtr. 2024</c:v>
                </c:pt>
                <c:pt idx="27">
                  <c:v>4th Qtr. 2024</c:v>
                </c:pt>
                <c:pt idx="28">
                  <c:v>1st Qtr. 2025</c:v>
                </c:pt>
                <c:pt idx="29">
                  <c:v>2nd Qtr. 2025</c:v>
                </c:pt>
                <c:pt idx="30">
                  <c:v>3rd Qtr. 2025</c:v>
                </c:pt>
                <c:pt idx="31">
                  <c:v>4th Qtr. 2025</c:v>
                </c:pt>
                <c:pt idx="32">
                  <c:v>1st Qtr. 2026</c:v>
                </c:pt>
              </c:strCache>
            </c:strRef>
          </c:cat>
          <c:val>
            <c:numRef>
              <c:f>'ExhaustionRateIndiana&amp;Surround'!$CB$7:$DH$7</c:f>
              <c:numCache>
                <c:formatCode>0.0%</c:formatCode>
                <c:ptCount val="33"/>
                <c:pt idx="0">
                  <c:v>0.19400000000000001</c:v>
                </c:pt>
                <c:pt idx="1">
                  <c:v>0.19700000000000001</c:v>
                </c:pt>
                <c:pt idx="2">
                  <c:v>0.19900000000000001</c:v>
                </c:pt>
                <c:pt idx="3">
                  <c:v>0.19600000000000001</c:v>
                </c:pt>
                <c:pt idx="4">
                  <c:v>0.20100000000000001</c:v>
                </c:pt>
                <c:pt idx="5">
                  <c:v>0.192</c:v>
                </c:pt>
                <c:pt idx="6">
                  <c:v>0.16700000000000001</c:v>
                </c:pt>
                <c:pt idx="7">
                  <c:v>0.193</c:v>
                </c:pt>
                <c:pt idx="8">
                  <c:v>0.19500000000000001</c:v>
                </c:pt>
                <c:pt idx="9">
                  <c:v>0.22</c:v>
                </c:pt>
                <c:pt idx="10">
                  <c:v>0.52400000000000002</c:v>
                </c:pt>
                <c:pt idx="11">
                  <c:v>0.19</c:v>
                </c:pt>
                <c:pt idx="12">
                  <c:v>0.20300000000000001</c:v>
                </c:pt>
                <c:pt idx="13">
                  <c:v>0.20399999999999999</c:v>
                </c:pt>
                <c:pt idx="14">
                  <c:v>0.16400000000000001</c:v>
                </c:pt>
                <c:pt idx="15">
                  <c:v>0.247</c:v>
                </c:pt>
                <c:pt idx="16">
                  <c:v>0.21</c:v>
                </c:pt>
                <c:pt idx="17">
                  <c:v>0.19700000000000001</c:v>
                </c:pt>
                <c:pt idx="18">
                  <c:v>0.18</c:v>
                </c:pt>
                <c:pt idx="19">
                  <c:v>0.182</c:v>
                </c:pt>
                <c:pt idx="20">
                  <c:v>0.16200000000000001</c:v>
                </c:pt>
                <c:pt idx="21">
                  <c:v>0.15</c:v>
                </c:pt>
                <c:pt idx="22">
                  <c:v>0.14299999999999999</c:v>
                </c:pt>
                <c:pt idx="23">
                  <c:v>0.14799999999999999</c:v>
                </c:pt>
                <c:pt idx="24">
                  <c:v>0.16200000000000001</c:v>
                </c:pt>
                <c:pt idx="25">
                  <c:v>0.17100000000000001</c:v>
                </c:pt>
                <c:pt idx="26">
                  <c:v>0.188</c:v>
                </c:pt>
                <c:pt idx="27">
                  <c:v>0.19700000000000001</c:v>
                </c:pt>
                <c:pt idx="28">
                  <c:v>0.19900000000000001</c:v>
                </c:pt>
                <c:pt idx="29">
                  <c:v>0.21199999999999999</c:v>
                </c:pt>
                <c:pt idx="30">
                  <c:v>0.22</c:v>
                </c:pt>
                <c:pt idx="31">
                  <c:v>0.22700000000000001</c:v>
                </c:pt>
                <c:pt idx="32">
                  <c:v>0.24199999999999999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ED-4337-90AE-112D5E6F7552}"/>
            </c:ext>
          </c:extLst>
        </c:ser>
        <c:ser>
          <c:idx val="1"/>
          <c:order val="1"/>
          <c:tx>
            <c:strRef>
              <c:f>'ExhaustionRateIndiana&amp;Surround'!$B$8</c:f>
              <c:strCache>
                <c:ptCount val="1"/>
                <c:pt idx="0">
                  <c:v>Illinois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strRef>
              <c:f>'ExhaustionRateIndiana&amp;Surround'!$CB$6:$DH$6</c:f>
              <c:strCache>
                <c:ptCount val="33"/>
                <c:pt idx="0">
                  <c:v>1st Qtr. 2018</c:v>
                </c:pt>
                <c:pt idx="1">
                  <c:v>2nd Qtr. 2018</c:v>
                </c:pt>
                <c:pt idx="2">
                  <c:v>3rd Qtr. 2018</c:v>
                </c:pt>
                <c:pt idx="3">
                  <c:v>4th Qtr. 2018</c:v>
                </c:pt>
                <c:pt idx="4">
                  <c:v>1st Qtr. 2019</c:v>
                </c:pt>
                <c:pt idx="5">
                  <c:v>2nd Qtr. 2019</c:v>
                </c:pt>
                <c:pt idx="6">
                  <c:v>3rd Qtr. 2019</c:v>
                </c:pt>
                <c:pt idx="7">
                  <c:v>4th Qtr. 2019</c:v>
                </c:pt>
                <c:pt idx="8">
                  <c:v>1st Qtr. 2020</c:v>
                </c:pt>
                <c:pt idx="9">
                  <c:v>2nd Qtr. 2020</c:v>
                </c:pt>
                <c:pt idx="10">
                  <c:v>3rd Qtr. 2020</c:v>
                </c:pt>
                <c:pt idx="11">
                  <c:v>4th Qtr. 2020</c:v>
                </c:pt>
                <c:pt idx="12">
                  <c:v>1st Qtr. 2021</c:v>
                </c:pt>
                <c:pt idx="13">
                  <c:v>2nd Qtr. 2021</c:v>
                </c:pt>
                <c:pt idx="14">
                  <c:v>3rd Qtr. 2021</c:v>
                </c:pt>
                <c:pt idx="15">
                  <c:v>4th Qtr. 2021</c:v>
                </c:pt>
                <c:pt idx="16">
                  <c:v>1st Qtr. 2022</c:v>
                </c:pt>
                <c:pt idx="17">
                  <c:v>2nd Qtr. 2022</c:v>
                </c:pt>
                <c:pt idx="18">
                  <c:v>3rd Qtr. 2022</c:v>
                </c:pt>
                <c:pt idx="19">
                  <c:v>4th Qtr. 2022</c:v>
                </c:pt>
                <c:pt idx="20">
                  <c:v>1st Qtr. 2023</c:v>
                </c:pt>
                <c:pt idx="21">
                  <c:v>2nd Qtr. 2023</c:v>
                </c:pt>
                <c:pt idx="22">
                  <c:v>3rd Qtr. 2023</c:v>
                </c:pt>
                <c:pt idx="23">
                  <c:v>4th Qtr. 2023</c:v>
                </c:pt>
                <c:pt idx="24">
                  <c:v>1st Qtr. 2024</c:v>
                </c:pt>
                <c:pt idx="25">
                  <c:v>2nd Qtr. 2024</c:v>
                </c:pt>
                <c:pt idx="26">
                  <c:v>3rd Qtr. 2024</c:v>
                </c:pt>
                <c:pt idx="27">
                  <c:v>4th Qtr. 2024</c:v>
                </c:pt>
                <c:pt idx="28">
                  <c:v>1st Qtr. 2025</c:v>
                </c:pt>
                <c:pt idx="29">
                  <c:v>2nd Qtr. 2025</c:v>
                </c:pt>
                <c:pt idx="30">
                  <c:v>3rd Qtr. 2025</c:v>
                </c:pt>
                <c:pt idx="31">
                  <c:v>4th Qtr. 2025</c:v>
                </c:pt>
                <c:pt idx="32">
                  <c:v>1st Qtr. 2026</c:v>
                </c:pt>
              </c:strCache>
            </c:strRef>
          </c:cat>
          <c:val>
            <c:numRef>
              <c:f>'ExhaustionRateIndiana&amp;Surround'!$CB$8:$DH$8</c:f>
              <c:numCache>
                <c:formatCode>0.0%</c:formatCode>
                <c:ptCount val="33"/>
                <c:pt idx="0">
                  <c:v>0.34200000000000003</c:v>
                </c:pt>
                <c:pt idx="1">
                  <c:v>0.33900000000000002</c:v>
                </c:pt>
                <c:pt idx="2">
                  <c:v>0.33</c:v>
                </c:pt>
                <c:pt idx="3">
                  <c:v>0.32</c:v>
                </c:pt>
                <c:pt idx="4">
                  <c:v>0.318</c:v>
                </c:pt>
                <c:pt idx="5">
                  <c:v>0.30499999999999999</c:v>
                </c:pt>
                <c:pt idx="6">
                  <c:v>0.25600000000000001</c:v>
                </c:pt>
                <c:pt idx="7">
                  <c:v>0.307</c:v>
                </c:pt>
                <c:pt idx="8">
                  <c:v>0.30599999999999999</c:v>
                </c:pt>
                <c:pt idx="9">
                  <c:v>0.34799999999999998</c:v>
                </c:pt>
                <c:pt idx="10">
                  <c:v>0.66800000000000004</c:v>
                </c:pt>
                <c:pt idx="11">
                  <c:v>0.40300000000000002</c:v>
                </c:pt>
                <c:pt idx="12">
                  <c:v>0.42099999999999999</c:v>
                </c:pt>
                <c:pt idx="13">
                  <c:v>0.39700000000000002</c:v>
                </c:pt>
                <c:pt idx="14">
                  <c:v>0.33700000000000002</c:v>
                </c:pt>
                <c:pt idx="15">
                  <c:v>0.35799999999999998</c:v>
                </c:pt>
                <c:pt idx="16">
                  <c:v>0.29299999999999998</c:v>
                </c:pt>
                <c:pt idx="17">
                  <c:v>0.29499999999999998</c:v>
                </c:pt>
                <c:pt idx="18">
                  <c:v>0.24</c:v>
                </c:pt>
                <c:pt idx="19">
                  <c:v>0.24299999999999999</c:v>
                </c:pt>
                <c:pt idx="20">
                  <c:v>0.25800000000000001</c:v>
                </c:pt>
                <c:pt idx="21">
                  <c:v>0.26500000000000001</c:v>
                </c:pt>
                <c:pt idx="22">
                  <c:v>0.28999999999999998</c:v>
                </c:pt>
                <c:pt idx="23">
                  <c:v>0.30299999999999999</c:v>
                </c:pt>
                <c:pt idx="24">
                  <c:v>0.317</c:v>
                </c:pt>
                <c:pt idx="25">
                  <c:v>0.32900000000000001</c:v>
                </c:pt>
                <c:pt idx="26">
                  <c:v>0.33200000000000002</c:v>
                </c:pt>
                <c:pt idx="27">
                  <c:v>0.34699999999999998</c:v>
                </c:pt>
                <c:pt idx="28">
                  <c:v>0.34799999999999998</c:v>
                </c:pt>
                <c:pt idx="29">
                  <c:v>0.34899999999999998</c:v>
                </c:pt>
                <c:pt idx="30">
                  <c:v>0.34499999999999997</c:v>
                </c:pt>
                <c:pt idx="31">
                  <c:v>0.34100000000000003</c:v>
                </c:pt>
                <c:pt idx="32">
                  <c:v>0.33800000000000002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ED-4337-90AE-112D5E6F7552}"/>
            </c:ext>
          </c:extLst>
        </c:ser>
        <c:ser>
          <c:idx val="2"/>
          <c:order val="2"/>
          <c:tx>
            <c:strRef>
              <c:f>'ExhaustionRateIndiana&amp;Surround'!$B$9</c:f>
              <c:strCache>
                <c:ptCount val="1"/>
                <c:pt idx="0">
                  <c:v>Kentucky</c:v>
                </c:pt>
              </c:strCache>
            </c:strRef>
          </c:tx>
          <c:spPr>
            <a:ln w="12700" cap="rnd">
              <a:solidFill>
                <a:schemeClr val="accent3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strRef>
              <c:f>'ExhaustionRateIndiana&amp;Surround'!$CB$6:$DH$6</c:f>
              <c:strCache>
                <c:ptCount val="33"/>
                <c:pt idx="0">
                  <c:v>1st Qtr. 2018</c:v>
                </c:pt>
                <c:pt idx="1">
                  <c:v>2nd Qtr. 2018</c:v>
                </c:pt>
                <c:pt idx="2">
                  <c:v>3rd Qtr. 2018</c:v>
                </c:pt>
                <c:pt idx="3">
                  <c:v>4th Qtr. 2018</c:v>
                </c:pt>
                <c:pt idx="4">
                  <c:v>1st Qtr. 2019</c:v>
                </c:pt>
                <c:pt idx="5">
                  <c:v>2nd Qtr. 2019</c:v>
                </c:pt>
                <c:pt idx="6">
                  <c:v>3rd Qtr. 2019</c:v>
                </c:pt>
                <c:pt idx="7">
                  <c:v>4th Qtr. 2019</c:v>
                </c:pt>
                <c:pt idx="8">
                  <c:v>1st Qtr. 2020</c:v>
                </c:pt>
                <c:pt idx="9">
                  <c:v>2nd Qtr. 2020</c:v>
                </c:pt>
                <c:pt idx="10">
                  <c:v>3rd Qtr. 2020</c:v>
                </c:pt>
                <c:pt idx="11">
                  <c:v>4th Qtr. 2020</c:v>
                </c:pt>
                <c:pt idx="12">
                  <c:v>1st Qtr. 2021</c:v>
                </c:pt>
                <c:pt idx="13">
                  <c:v>2nd Qtr. 2021</c:v>
                </c:pt>
                <c:pt idx="14">
                  <c:v>3rd Qtr. 2021</c:v>
                </c:pt>
                <c:pt idx="15">
                  <c:v>4th Qtr. 2021</c:v>
                </c:pt>
                <c:pt idx="16">
                  <c:v>1st Qtr. 2022</c:v>
                </c:pt>
                <c:pt idx="17">
                  <c:v>2nd Qtr. 2022</c:v>
                </c:pt>
                <c:pt idx="18">
                  <c:v>3rd Qtr. 2022</c:v>
                </c:pt>
                <c:pt idx="19">
                  <c:v>4th Qtr. 2022</c:v>
                </c:pt>
                <c:pt idx="20">
                  <c:v>1st Qtr. 2023</c:v>
                </c:pt>
                <c:pt idx="21">
                  <c:v>2nd Qtr. 2023</c:v>
                </c:pt>
                <c:pt idx="22">
                  <c:v>3rd Qtr. 2023</c:v>
                </c:pt>
                <c:pt idx="23">
                  <c:v>4th Qtr. 2023</c:v>
                </c:pt>
                <c:pt idx="24">
                  <c:v>1st Qtr. 2024</c:v>
                </c:pt>
                <c:pt idx="25">
                  <c:v>2nd Qtr. 2024</c:v>
                </c:pt>
                <c:pt idx="26">
                  <c:v>3rd Qtr. 2024</c:v>
                </c:pt>
                <c:pt idx="27">
                  <c:v>4th Qtr. 2024</c:v>
                </c:pt>
                <c:pt idx="28">
                  <c:v>1st Qtr. 2025</c:v>
                </c:pt>
                <c:pt idx="29">
                  <c:v>2nd Qtr. 2025</c:v>
                </c:pt>
                <c:pt idx="30">
                  <c:v>3rd Qtr. 2025</c:v>
                </c:pt>
                <c:pt idx="31">
                  <c:v>4th Qtr. 2025</c:v>
                </c:pt>
                <c:pt idx="32">
                  <c:v>1st Qtr. 2026</c:v>
                </c:pt>
              </c:strCache>
            </c:strRef>
          </c:cat>
          <c:val>
            <c:numRef>
              <c:f>'ExhaustionRateIndiana&amp;Surround'!$CB$9:$DH$9</c:f>
              <c:numCache>
                <c:formatCode>0.0%</c:formatCode>
                <c:ptCount val="33"/>
                <c:pt idx="0">
                  <c:v>0.32900000000000001</c:v>
                </c:pt>
                <c:pt idx="1">
                  <c:v>0.32600000000000001</c:v>
                </c:pt>
                <c:pt idx="2">
                  <c:v>0.33</c:v>
                </c:pt>
                <c:pt idx="3">
                  <c:v>0.32</c:v>
                </c:pt>
                <c:pt idx="4">
                  <c:v>0.30599999999999999</c:v>
                </c:pt>
                <c:pt idx="5">
                  <c:v>0.31</c:v>
                </c:pt>
                <c:pt idx="6">
                  <c:v>0.28799999999999998</c:v>
                </c:pt>
                <c:pt idx="7">
                  <c:v>0.32200000000000001</c:v>
                </c:pt>
                <c:pt idx="8">
                  <c:v>0.40200000000000002</c:v>
                </c:pt>
                <c:pt idx="9">
                  <c:v>0.40899999999999997</c:v>
                </c:pt>
                <c:pt idx="10">
                  <c:v>0.71699999999999997</c:v>
                </c:pt>
                <c:pt idx="11">
                  <c:v>0.2089</c:v>
                </c:pt>
                <c:pt idx="12">
                  <c:v>0.20599999999999999</c:v>
                </c:pt>
                <c:pt idx="13">
                  <c:v>0.20100000000000001</c:v>
                </c:pt>
                <c:pt idx="14">
                  <c:v>0.13600000000000001</c:v>
                </c:pt>
                <c:pt idx="15">
                  <c:v>0.23699999999999999</c:v>
                </c:pt>
                <c:pt idx="16">
                  <c:v>0.185</c:v>
                </c:pt>
                <c:pt idx="17">
                  <c:v>0.17299999999999999</c:v>
                </c:pt>
                <c:pt idx="18">
                  <c:v>0.182</c:v>
                </c:pt>
                <c:pt idx="19">
                  <c:v>0.21</c:v>
                </c:pt>
                <c:pt idx="20">
                  <c:v>0.2</c:v>
                </c:pt>
                <c:pt idx="21">
                  <c:v>0.248</c:v>
                </c:pt>
                <c:pt idx="22">
                  <c:v>0.29699999999999999</c:v>
                </c:pt>
                <c:pt idx="23">
                  <c:v>0.32600000000000001</c:v>
                </c:pt>
                <c:pt idx="24">
                  <c:v>0.39800000000000002</c:v>
                </c:pt>
                <c:pt idx="25">
                  <c:v>0.40799999999999997</c:v>
                </c:pt>
                <c:pt idx="26">
                  <c:v>0.38100000000000001</c:v>
                </c:pt>
                <c:pt idx="27">
                  <c:v>0.38500000000000001</c:v>
                </c:pt>
                <c:pt idx="28">
                  <c:v>0.41</c:v>
                </c:pt>
                <c:pt idx="29">
                  <c:v>0.42599999999999999</c:v>
                </c:pt>
                <c:pt idx="30">
                  <c:v>0.41099999999999998</c:v>
                </c:pt>
                <c:pt idx="31">
                  <c:v>0.45</c:v>
                </c:pt>
                <c:pt idx="32">
                  <c:v>0.46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BED-4337-90AE-112D5E6F7552}"/>
            </c:ext>
          </c:extLst>
        </c:ser>
        <c:ser>
          <c:idx val="3"/>
          <c:order val="3"/>
          <c:tx>
            <c:strRef>
              <c:f>'ExhaustionRateIndiana&amp;Surround'!$B$10</c:f>
              <c:strCache>
                <c:ptCount val="1"/>
                <c:pt idx="0">
                  <c:v>Michigan </c:v>
                </c:pt>
              </c:strCache>
            </c:strRef>
          </c:tx>
          <c:spPr>
            <a:ln w="12700" cap="rnd">
              <a:solidFill>
                <a:schemeClr val="accent4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strRef>
              <c:f>'ExhaustionRateIndiana&amp;Surround'!$CB$6:$DH$6</c:f>
              <c:strCache>
                <c:ptCount val="33"/>
                <c:pt idx="0">
                  <c:v>1st Qtr. 2018</c:v>
                </c:pt>
                <c:pt idx="1">
                  <c:v>2nd Qtr. 2018</c:v>
                </c:pt>
                <c:pt idx="2">
                  <c:v>3rd Qtr. 2018</c:v>
                </c:pt>
                <c:pt idx="3">
                  <c:v>4th Qtr. 2018</c:v>
                </c:pt>
                <c:pt idx="4">
                  <c:v>1st Qtr. 2019</c:v>
                </c:pt>
                <c:pt idx="5">
                  <c:v>2nd Qtr. 2019</c:v>
                </c:pt>
                <c:pt idx="6">
                  <c:v>3rd Qtr. 2019</c:v>
                </c:pt>
                <c:pt idx="7">
                  <c:v>4th Qtr. 2019</c:v>
                </c:pt>
                <c:pt idx="8">
                  <c:v>1st Qtr. 2020</c:v>
                </c:pt>
                <c:pt idx="9">
                  <c:v>2nd Qtr. 2020</c:v>
                </c:pt>
                <c:pt idx="10">
                  <c:v>3rd Qtr. 2020</c:v>
                </c:pt>
                <c:pt idx="11">
                  <c:v>4th Qtr. 2020</c:v>
                </c:pt>
                <c:pt idx="12">
                  <c:v>1st Qtr. 2021</c:v>
                </c:pt>
                <c:pt idx="13">
                  <c:v>2nd Qtr. 2021</c:v>
                </c:pt>
                <c:pt idx="14">
                  <c:v>3rd Qtr. 2021</c:v>
                </c:pt>
                <c:pt idx="15">
                  <c:v>4th Qtr. 2021</c:v>
                </c:pt>
                <c:pt idx="16">
                  <c:v>1st Qtr. 2022</c:v>
                </c:pt>
                <c:pt idx="17">
                  <c:v>2nd Qtr. 2022</c:v>
                </c:pt>
                <c:pt idx="18">
                  <c:v>3rd Qtr. 2022</c:v>
                </c:pt>
                <c:pt idx="19">
                  <c:v>4th Qtr. 2022</c:v>
                </c:pt>
                <c:pt idx="20">
                  <c:v>1st Qtr. 2023</c:v>
                </c:pt>
                <c:pt idx="21">
                  <c:v>2nd Qtr. 2023</c:v>
                </c:pt>
                <c:pt idx="22">
                  <c:v>3rd Qtr. 2023</c:v>
                </c:pt>
                <c:pt idx="23">
                  <c:v>4th Qtr. 2023</c:v>
                </c:pt>
                <c:pt idx="24">
                  <c:v>1st Qtr. 2024</c:v>
                </c:pt>
                <c:pt idx="25">
                  <c:v>2nd Qtr. 2024</c:v>
                </c:pt>
                <c:pt idx="26">
                  <c:v>3rd Qtr. 2024</c:v>
                </c:pt>
                <c:pt idx="27">
                  <c:v>4th Qtr. 2024</c:v>
                </c:pt>
                <c:pt idx="28">
                  <c:v>1st Qtr. 2025</c:v>
                </c:pt>
                <c:pt idx="29">
                  <c:v>2nd Qtr. 2025</c:v>
                </c:pt>
                <c:pt idx="30">
                  <c:v>3rd Qtr. 2025</c:v>
                </c:pt>
                <c:pt idx="31">
                  <c:v>4th Qtr. 2025</c:v>
                </c:pt>
                <c:pt idx="32">
                  <c:v>1st Qtr. 2026</c:v>
                </c:pt>
              </c:strCache>
            </c:strRef>
          </c:cat>
          <c:val>
            <c:numRef>
              <c:f>'ExhaustionRateIndiana&amp;Surround'!$CB$10:$DH$10</c:f>
              <c:numCache>
                <c:formatCode>0.0%</c:formatCode>
                <c:ptCount val="33"/>
                <c:pt idx="0">
                  <c:v>0.312</c:v>
                </c:pt>
                <c:pt idx="1">
                  <c:v>0.29899999999999999</c:v>
                </c:pt>
                <c:pt idx="2">
                  <c:v>0.29699999999999999</c:v>
                </c:pt>
                <c:pt idx="3">
                  <c:v>0.29399999999999998</c:v>
                </c:pt>
                <c:pt idx="4">
                  <c:v>0.30099999999999999</c:v>
                </c:pt>
                <c:pt idx="5">
                  <c:v>0.308</c:v>
                </c:pt>
                <c:pt idx="6">
                  <c:v>0.26200000000000001</c:v>
                </c:pt>
                <c:pt idx="7">
                  <c:v>0.309</c:v>
                </c:pt>
                <c:pt idx="8">
                  <c:v>0.28599999999999998</c:v>
                </c:pt>
                <c:pt idx="9">
                  <c:v>0.32</c:v>
                </c:pt>
                <c:pt idx="10">
                  <c:v>0.81599999999999995</c:v>
                </c:pt>
                <c:pt idx="11">
                  <c:v>0.28549999999999998</c:v>
                </c:pt>
                <c:pt idx="12">
                  <c:v>0.32600000000000001</c:v>
                </c:pt>
                <c:pt idx="13">
                  <c:v>0.32500000000000001</c:v>
                </c:pt>
                <c:pt idx="14">
                  <c:v>0.22700000000000001</c:v>
                </c:pt>
                <c:pt idx="15">
                  <c:v>0.40300000000000002</c:v>
                </c:pt>
                <c:pt idx="16">
                  <c:v>0.31900000000000001</c:v>
                </c:pt>
                <c:pt idx="17">
                  <c:v>0.29099999999999998</c:v>
                </c:pt>
                <c:pt idx="18">
                  <c:v>0.23300000000000001</c:v>
                </c:pt>
                <c:pt idx="19">
                  <c:v>0.25900000000000001</c:v>
                </c:pt>
                <c:pt idx="20">
                  <c:v>0.27</c:v>
                </c:pt>
                <c:pt idx="21">
                  <c:v>0.28100000000000003</c:v>
                </c:pt>
                <c:pt idx="22">
                  <c:v>0.28799999999999998</c:v>
                </c:pt>
                <c:pt idx="23">
                  <c:v>0.32100000000000001</c:v>
                </c:pt>
                <c:pt idx="24">
                  <c:v>0.34699999999999998</c:v>
                </c:pt>
                <c:pt idx="25">
                  <c:v>0.34200000000000003</c:v>
                </c:pt>
                <c:pt idx="26">
                  <c:v>0.34899999999999998</c:v>
                </c:pt>
                <c:pt idx="27">
                  <c:v>0.35199999999999998</c:v>
                </c:pt>
                <c:pt idx="28">
                  <c:v>0.34</c:v>
                </c:pt>
                <c:pt idx="29">
                  <c:v>0.34300000000000003</c:v>
                </c:pt>
                <c:pt idx="30">
                  <c:v>0.32</c:v>
                </c:pt>
                <c:pt idx="31">
                  <c:v>0.316</c:v>
                </c:pt>
                <c:pt idx="32">
                  <c:v>0.307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BED-4337-90AE-112D5E6F7552}"/>
            </c:ext>
          </c:extLst>
        </c:ser>
        <c:ser>
          <c:idx val="4"/>
          <c:order val="4"/>
          <c:tx>
            <c:strRef>
              <c:f>'ExhaustionRateIndiana&amp;Surround'!$B$11</c:f>
              <c:strCache>
                <c:ptCount val="1"/>
                <c:pt idx="0">
                  <c:v>Minnesota</c:v>
                </c:pt>
              </c:strCache>
            </c:strRef>
          </c:tx>
          <c:spPr>
            <a:ln w="12700" cap="rnd">
              <a:solidFill>
                <a:schemeClr val="accent5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strRef>
              <c:f>'ExhaustionRateIndiana&amp;Surround'!$CB$6:$DH$6</c:f>
              <c:strCache>
                <c:ptCount val="33"/>
                <c:pt idx="0">
                  <c:v>1st Qtr. 2018</c:v>
                </c:pt>
                <c:pt idx="1">
                  <c:v>2nd Qtr. 2018</c:v>
                </c:pt>
                <c:pt idx="2">
                  <c:v>3rd Qtr. 2018</c:v>
                </c:pt>
                <c:pt idx="3">
                  <c:v>4th Qtr. 2018</c:v>
                </c:pt>
                <c:pt idx="4">
                  <c:v>1st Qtr. 2019</c:v>
                </c:pt>
                <c:pt idx="5">
                  <c:v>2nd Qtr. 2019</c:v>
                </c:pt>
                <c:pt idx="6">
                  <c:v>3rd Qtr. 2019</c:v>
                </c:pt>
                <c:pt idx="7">
                  <c:v>4th Qtr. 2019</c:v>
                </c:pt>
                <c:pt idx="8">
                  <c:v>1st Qtr. 2020</c:v>
                </c:pt>
                <c:pt idx="9">
                  <c:v>2nd Qtr. 2020</c:v>
                </c:pt>
                <c:pt idx="10">
                  <c:v>3rd Qtr. 2020</c:v>
                </c:pt>
                <c:pt idx="11">
                  <c:v>4th Qtr. 2020</c:v>
                </c:pt>
                <c:pt idx="12">
                  <c:v>1st Qtr. 2021</c:v>
                </c:pt>
                <c:pt idx="13">
                  <c:v>2nd Qtr. 2021</c:v>
                </c:pt>
                <c:pt idx="14">
                  <c:v>3rd Qtr. 2021</c:v>
                </c:pt>
                <c:pt idx="15">
                  <c:v>4th Qtr. 2021</c:v>
                </c:pt>
                <c:pt idx="16">
                  <c:v>1st Qtr. 2022</c:v>
                </c:pt>
                <c:pt idx="17">
                  <c:v>2nd Qtr. 2022</c:v>
                </c:pt>
                <c:pt idx="18">
                  <c:v>3rd Qtr. 2022</c:v>
                </c:pt>
                <c:pt idx="19">
                  <c:v>4th Qtr. 2022</c:v>
                </c:pt>
                <c:pt idx="20">
                  <c:v>1st Qtr. 2023</c:v>
                </c:pt>
                <c:pt idx="21">
                  <c:v>2nd Qtr. 2023</c:v>
                </c:pt>
                <c:pt idx="22">
                  <c:v>3rd Qtr. 2023</c:v>
                </c:pt>
                <c:pt idx="23">
                  <c:v>4th Qtr. 2023</c:v>
                </c:pt>
                <c:pt idx="24">
                  <c:v>1st Qtr. 2024</c:v>
                </c:pt>
                <c:pt idx="25">
                  <c:v>2nd Qtr. 2024</c:v>
                </c:pt>
                <c:pt idx="26">
                  <c:v>3rd Qtr. 2024</c:v>
                </c:pt>
                <c:pt idx="27">
                  <c:v>4th Qtr. 2024</c:v>
                </c:pt>
                <c:pt idx="28">
                  <c:v>1st Qtr. 2025</c:v>
                </c:pt>
                <c:pt idx="29">
                  <c:v>2nd Qtr. 2025</c:v>
                </c:pt>
                <c:pt idx="30">
                  <c:v>3rd Qtr. 2025</c:v>
                </c:pt>
                <c:pt idx="31">
                  <c:v>4th Qtr. 2025</c:v>
                </c:pt>
                <c:pt idx="32">
                  <c:v>1st Qtr. 2026</c:v>
                </c:pt>
              </c:strCache>
            </c:strRef>
          </c:cat>
          <c:val>
            <c:numRef>
              <c:f>'ExhaustionRateIndiana&amp;Surround'!$CB$11:$DH$11</c:f>
              <c:numCache>
                <c:formatCode>0.0%</c:formatCode>
                <c:ptCount val="33"/>
                <c:pt idx="0">
                  <c:v>0.316</c:v>
                </c:pt>
                <c:pt idx="1">
                  <c:v>0.32200000000000001</c:v>
                </c:pt>
                <c:pt idx="2">
                  <c:v>0.317</c:v>
                </c:pt>
                <c:pt idx="3">
                  <c:v>0.313</c:v>
                </c:pt>
                <c:pt idx="4">
                  <c:v>0.312</c:v>
                </c:pt>
                <c:pt idx="5">
                  <c:v>0.311</c:v>
                </c:pt>
                <c:pt idx="6">
                  <c:v>0.27400000000000002</c:v>
                </c:pt>
                <c:pt idx="7">
                  <c:v>0.317</c:v>
                </c:pt>
                <c:pt idx="8">
                  <c:v>0.32</c:v>
                </c:pt>
                <c:pt idx="9">
                  <c:v>0.44400000000000001</c:v>
                </c:pt>
                <c:pt idx="10">
                  <c:v>1.202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0.61499999999999999</c:v>
                </c:pt>
                <c:pt idx="17">
                  <c:v>0.39700000000000002</c:v>
                </c:pt>
                <c:pt idx="18">
                  <c:v>0.30599999999999999</c:v>
                </c:pt>
                <c:pt idx="19">
                  <c:v>0.313</c:v>
                </c:pt>
                <c:pt idx="20">
                  <c:v>0.32100000000000001</c:v>
                </c:pt>
                <c:pt idx="21">
                  <c:v>0.33300000000000002</c:v>
                </c:pt>
                <c:pt idx="22">
                  <c:v>0.33500000000000002</c:v>
                </c:pt>
                <c:pt idx="23">
                  <c:v>0.316</c:v>
                </c:pt>
                <c:pt idx="24">
                  <c:v>0.30499999999999999</c:v>
                </c:pt>
                <c:pt idx="25">
                  <c:v>0.315</c:v>
                </c:pt>
                <c:pt idx="26">
                  <c:v>0.32200000000000001</c:v>
                </c:pt>
                <c:pt idx="27">
                  <c:v>0.32300000000000001</c:v>
                </c:pt>
                <c:pt idx="28">
                  <c:v>0.313</c:v>
                </c:pt>
                <c:pt idx="29">
                  <c:v>0.29899999999999999</c:v>
                </c:pt>
                <c:pt idx="30">
                  <c:v>0.30499999999999999</c:v>
                </c:pt>
                <c:pt idx="31">
                  <c:v>0.30399999999999999</c:v>
                </c:pt>
                <c:pt idx="32">
                  <c:v>0.31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BED-4337-90AE-112D5E6F7552}"/>
            </c:ext>
          </c:extLst>
        </c:ser>
        <c:ser>
          <c:idx val="5"/>
          <c:order val="5"/>
          <c:tx>
            <c:strRef>
              <c:f>'ExhaustionRateIndiana&amp;Surround'!$B$12</c:f>
              <c:strCache>
                <c:ptCount val="1"/>
                <c:pt idx="0">
                  <c:v>Ohio</c:v>
                </c:pt>
              </c:strCache>
            </c:strRef>
          </c:tx>
          <c:spPr>
            <a:ln w="12700" cap="rnd">
              <a:solidFill>
                <a:schemeClr val="accent6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strRef>
              <c:f>'ExhaustionRateIndiana&amp;Surround'!$CB$6:$DH$6</c:f>
              <c:strCache>
                <c:ptCount val="33"/>
                <c:pt idx="0">
                  <c:v>1st Qtr. 2018</c:v>
                </c:pt>
                <c:pt idx="1">
                  <c:v>2nd Qtr. 2018</c:v>
                </c:pt>
                <c:pt idx="2">
                  <c:v>3rd Qtr. 2018</c:v>
                </c:pt>
                <c:pt idx="3">
                  <c:v>4th Qtr. 2018</c:v>
                </c:pt>
                <c:pt idx="4">
                  <c:v>1st Qtr. 2019</c:v>
                </c:pt>
                <c:pt idx="5">
                  <c:v>2nd Qtr. 2019</c:v>
                </c:pt>
                <c:pt idx="6">
                  <c:v>3rd Qtr. 2019</c:v>
                </c:pt>
                <c:pt idx="7">
                  <c:v>4th Qtr. 2019</c:v>
                </c:pt>
                <c:pt idx="8">
                  <c:v>1st Qtr. 2020</c:v>
                </c:pt>
                <c:pt idx="9">
                  <c:v>2nd Qtr. 2020</c:v>
                </c:pt>
                <c:pt idx="10">
                  <c:v>3rd Qtr. 2020</c:v>
                </c:pt>
                <c:pt idx="11">
                  <c:v>4th Qtr. 2020</c:v>
                </c:pt>
                <c:pt idx="12">
                  <c:v>1st Qtr. 2021</c:v>
                </c:pt>
                <c:pt idx="13">
                  <c:v>2nd Qtr. 2021</c:v>
                </c:pt>
                <c:pt idx="14">
                  <c:v>3rd Qtr. 2021</c:v>
                </c:pt>
                <c:pt idx="15">
                  <c:v>4th Qtr. 2021</c:v>
                </c:pt>
                <c:pt idx="16">
                  <c:v>1st Qtr. 2022</c:v>
                </c:pt>
                <c:pt idx="17">
                  <c:v>2nd Qtr. 2022</c:v>
                </c:pt>
                <c:pt idx="18">
                  <c:v>3rd Qtr. 2022</c:v>
                </c:pt>
                <c:pt idx="19">
                  <c:v>4th Qtr. 2022</c:v>
                </c:pt>
                <c:pt idx="20">
                  <c:v>1st Qtr. 2023</c:v>
                </c:pt>
                <c:pt idx="21">
                  <c:v>2nd Qtr. 2023</c:v>
                </c:pt>
                <c:pt idx="22">
                  <c:v>3rd Qtr. 2023</c:v>
                </c:pt>
                <c:pt idx="23">
                  <c:v>4th Qtr. 2023</c:v>
                </c:pt>
                <c:pt idx="24">
                  <c:v>1st Qtr. 2024</c:v>
                </c:pt>
                <c:pt idx="25">
                  <c:v>2nd Qtr. 2024</c:v>
                </c:pt>
                <c:pt idx="26">
                  <c:v>3rd Qtr. 2024</c:v>
                </c:pt>
                <c:pt idx="27">
                  <c:v>4th Qtr. 2024</c:v>
                </c:pt>
                <c:pt idx="28">
                  <c:v>1st Qtr. 2025</c:v>
                </c:pt>
                <c:pt idx="29">
                  <c:v>2nd Qtr. 2025</c:v>
                </c:pt>
                <c:pt idx="30">
                  <c:v>3rd Qtr. 2025</c:v>
                </c:pt>
                <c:pt idx="31">
                  <c:v>4th Qtr. 2025</c:v>
                </c:pt>
                <c:pt idx="32">
                  <c:v>1st Qtr. 2026</c:v>
                </c:pt>
              </c:strCache>
            </c:strRef>
          </c:cat>
          <c:val>
            <c:numRef>
              <c:f>'ExhaustionRateIndiana&amp;Surround'!$CB$12:$DH$12</c:f>
              <c:numCache>
                <c:formatCode>0.0%</c:formatCode>
                <c:ptCount val="33"/>
                <c:pt idx="0">
                  <c:v>0.251</c:v>
                </c:pt>
                <c:pt idx="1">
                  <c:v>0.25</c:v>
                </c:pt>
                <c:pt idx="2">
                  <c:v>0.246</c:v>
                </c:pt>
                <c:pt idx="3">
                  <c:v>0.246</c:v>
                </c:pt>
                <c:pt idx="4">
                  <c:v>0.24099999999999999</c:v>
                </c:pt>
                <c:pt idx="5">
                  <c:v>0.24099999999999999</c:v>
                </c:pt>
                <c:pt idx="6">
                  <c:v>0.20300000000000001</c:v>
                </c:pt>
                <c:pt idx="7">
                  <c:v>0.23699999999999999</c:v>
                </c:pt>
                <c:pt idx="8">
                  <c:v>0.24</c:v>
                </c:pt>
                <c:pt idx="9">
                  <c:v>0.17499999999999999</c:v>
                </c:pt>
                <c:pt idx="10">
                  <c:v>0.38100000000000001</c:v>
                </c:pt>
                <c:pt idx="11">
                  <c:v>0.20680000000000001</c:v>
                </c:pt>
                <c:pt idx="12">
                  <c:v>0.19500000000000001</c:v>
                </c:pt>
                <c:pt idx="13">
                  <c:v>0.19</c:v>
                </c:pt>
                <c:pt idx="14">
                  <c:v>0.124</c:v>
                </c:pt>
                <c:pt idx="15">
                  <c:v>9.9000000000000005E-2</c:v>
                </c:pt>
                <c:pt idx="16">
                  <c:v>0.109</c:v>
                </c:pt>
                <c:pt idx="17">
                  <c:v>0.154</c:v>
                </c:pt>
                <c:pt idx="18">
                  <c:v>0.159</c:v>
                </c:pt>
                <c:pt idx="19">
                  <c:v>0.17199999999999999</c:v>
                </c:pt>
                <c:pt idx="20">
                  <c:v>0.16900000000000001</c:v>
                </c:pt>
                <c:pt idx="21">
                  <c:v>0.18099999999999999</c:v>
                </c:pt>
                <c:pt idx="22">
                  <c:v>0.19700000000000001</c:v>
                </c:pt>
                <c:pt idx="23">
                  <c:v>0.21099999999999999</c:v>
                </c:pt>
                <c:pt idx="24">
                  <c:v>0.224</c:v>
                </c:pt>
                <c:pt idx="25">
                  <c:v>0.22500000000000001</c:v>
                </c:pt>
                <c:pt idx="26">
                  <c:v>0.24199999999999999</c:v>
                </c:pt>
                <c:pt idx="27">
                  <c:v>0.25700000000000001</c:v>
                </c:pt>
                <c:pt idx="28">
                  <c:v>0.26100000000000001</c:v>
                </c:pt>
                <c:pt idx="29">
                  <c:v>0.26600000000000001</c:v>
                </c:pt>
                <c:pt idx="30">
                  <c:v>0.26300000000000001</c:v>
                </c:pt>
                <c:pt idx="31">
                  <c:v>0.26</c:v>
                </c:pt>
                <c:pt idx="32">
                  <c:v>0.26300000000000001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BED-4337-90AE-112D5E6F7552}"/>
            </c:ext>
          </c:extLst>
        </c:ser>
        <c:ser>
          <c:idx val="6"/>
          <c:order val="6"/>
          <c:tx>
            <c:strRef>
              <c:f>'ExhaustionRateIndiana&amp;Surround'!$B$13</c:f>
              <c:strCache>
                <c:ptCount val="1"/>
                <c:pt idx="0">
                  <c:v>Wisconsin</c:v>
                </c:pt>
              </c:strCache>
            </c:strRef>
          </c:tx>
          <c:spPr>
            <a:ln w="12700" cap="rnd">
              <a:solidFill>
                <a:schemeClr val="accent1">
                  <a:lumMod val="60000"/>
                </a:schemeClr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strRef>
              <c:f>'ExhaustionRateIndiana&amp;Surround'!$CB$6:$DH$6</c:f>
              <c:strCache>
                <c:ptCount val="33"/>
                <c:pt idx="0">
                  <c:v>1st Qtr. 2018</c:v>
                </c:pt>
                <c:pt idx="1">
                  <c:v>2nd Qtr. 2018</c:v>
                </c:pt>
                <c:pt idx="2">
                  <c:v>3rd Qtr. 2018</c:v>
                </c:pt>
                <c:pt idx="3">
                  <c:v>4th Qtr. 2018</c:v>
                </c:pt>
                <c:pt idx="4">
                  <c:v>1st Qtr. 2019</c:v>
                </c:pt>
                <c:pt idx="5">
                  <c:v>2nd Qtr. 2019</c:v>
                </c:pt>
                <c:pt idx="6">
                  <c:v>3rd Qtr. 2019</c:v>
                </c:pt>
                <c:pt idx="7">
                  <c:v>4th Qtr. 2019</c:v>
                </c:pt>
                <c:pt idx="8">
                  <c:v>1st Qtr. 2020</c:v>
                </c:pt>
                <c:pt idx="9">
                  <c:v>2nd Qtr. 2020</c:v>
                </c:pt>
                <c:pt idx="10">
                  <c:v>3rd Qtr. 2020</c:v>
                </c:pt>
                <c:pt idx="11">
                  <c:v>4th Qtr. 2020</c:v>
                </c:pt>
                <c:pt idx="12">
                  <c:v>1st Qtr. 2021</c:v>
                </c:pt>
                <c:pt idx="13">
                  <c:v>2nd Qtr. 2021</c:v>
                </c:pt>
                <c:pt idx="14">
                  <c:v>3rd Qtr. 2021</c:v>
                </c:pt>
                <c:pt idx="15">
                  <c:v>4th Qtr. 2021</c:v>
                </c:pt>
                <c:pt idx="16">
                  <c:v>1st Qtr. 2022</c:v>
                </c:pt>
                <c:pt idx="17">
                  <c:v>2nd Qtr. 2022</c:v>
                </c:pt>
                <c:pt idx="18">
                  <c:v>3rd Qtr. 2022</c:v>
                </c:pt>
                <c:pt idx="19">
                  <c:v>4th Qtr. 2022</c:v>
                </c:pt>
                <c:pt idx="20">
                  <c:v>1st Qtr. 2023</c:v>
                </c:pt>
                <c:pt idx="21">
                  <c:v>2nd Qtr. 2023</c:v>
                </c:pt>
                <c:pt idx="22">
                  <c:v>3rd Qtr. 2023</c:v>
                </c:pt>
                <c:pt idx="23">
                  <c:v>4th Qtr. 2023</c:v>
                </c:pt>
                <c:pt idx="24">
                  <c:v>1st Qtr. 2024</c:v>
                </c:pt>
                <c:pt idx="25">
                  <c:v>2nd Qtr. 2024</c:v>
                </c:pt>
                <c:pt idx="26">
                  <c:v>3rd Qtr. 2024</c:v>
                </c:pt>
                <c:pt idx="27">
                  <c:v>4th Qtr. 2024</c:v>
                </c:pt>
                <c:pt idx="28">
                  <c:v>1st Qtr. 2025</c:v>
                </c:pt>
                <c:pt idx="29">
                  <c:v>2nd Qtr. 2025</c:v>
                </c:pt>
                <c:pt idx="30">
                  <c:v>3rd Qtr. 2025</c:v>
                </c:pt>
                <c:pt idx="31">
                  <c:v>4th Qtr. 2025</c:v>
                </c:pt>
                <c:pt idx="32">
                  <c:v>1st Qtr. 2026</c:v>
                </c:pt>
              </c:strCache>
            </c:strRef>
          </c:cat>
          <c:val>
            <c:numRef>
              <c:f>'ExhaustionRateIndiana&amp;Surround'!$CB$13:$DH$13</c:f>
              <c:numCache>
                <c:formatCode>0.0%</c:formatCode>
                <c:ptCount val="33"/>
                <c:pt idx="0">
                  <c:v>0.157</c:v>
                </c:pt>
                <c:pt idx="1">
                  <c:v>0.155</c:v>
                </c:pt>
                <c:pt idx="2">
                  <c:v>0.153</c:v>
                </c:pt>
                <c:pt idx="3">
                  <c:v>0.151</c:v>
                </c:pt>
                <c:pt idx="4">
                  <c:v>0.15</c:v>
                </c:pt>
                <c:pt idx="5">
                  <c:v>0.14599999999999999</c:v>
                </c:pt>
                <c:pt idx="6">
                  <c:v>0.125</c:v>
                </c:pt>
                <c:pt idx="7">
                  <c:v>0.14699999999999999</c:v>
                </c:pt>
                <c:pt idx="8">
                  <c:v>0.14699999999999999</c:v>
                </c:pt>
                <c:pt idx="9">
                  <c:v>0.20899999999999999</c:v>
                </c:pt>
                <c:pt idx="10">
                  <c:v>0.40500000000000003</c:v>
                </c:pt>
                <c:pt idx="11">
                  <c:v>0.24970000000000001</c:v>
                </c:pt>
                <c:pt idx="12">
                  <c:v>0.28599999999999998</c:v>
                </c:pt>
                <c:pt idx="13">
                  <c:v>0.26900000000000002</c:v>
                </c:pt>
                <c:pt idx="14">
                  <c:v>0.22700000000000001</c:v>
                </c:pt>
                <c:pt idx="15">
                  <c:v>0.35299999999999998</c:v>
                </c:pt>
                <c:pt idx="16">
                  <c:v>0.28100000000000003</c:v>
                </c:pt>
                <c:pt idx="17">
                  <c:v>0.27900000000000003</c:v>
                </c:pt>
                <c:pt idx="18">
                  <c:v>0.19500000000000001</c:v>
                </c:pt>
                <c:pt idx="19">
                  <c:v>0.14499999999999999</c:v>
                </c:pt>
                <c:pt idx="20">
                  <c:v>0.121</c:v>
                </c:pt>
                <c:pt idx="21">
                  <c:v>0.129</c:v>
                </c:pt>
                <c:pt idx="22">
                  <c:v>0.13900000000000001</c:v>
                </c:pt>
                <c:pt idx="23">
                  <c:v>0.14799999999999999</c:v>
                </c:pt>
                <c:pt idx="24">
                  <c:v>0.158</c:v>
                </c:pt>
                <c:pt idx="25">
                  <c:v>0.16600000000000001</c:v>
                </c:pt>
                <c:pt idx="26">
                  <c:v>0.17199999999999999</c:v>
                </c:pt>
                <c:pt idx="27">
                  <c:v>0.17599999999999999</c:v>
                </c:pt>
                <c:pt idx="28">
                  <c:v>0.17100000000000001</c:v>
                </c:pt>
                <c:pt idx="29">
                  <c:v>0.16400000000000001</c:v>
                </c:pt>
                <c:pt idx="30">
                  <c:v>0.16200000000000001</c:v>
                </c:pt>
                <c:pt idx="31">
                  <c:v>0.161</c:v>
                </c:pt>
                <c:pt idx="32">
                  <c:v>0.16500000000000001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3BED-4337-90AE-112D5E6F7552}"/>
            </c:ext>
          </c:extLst>
        </c:ser>
        <c:ser>
          <c:idx val="7"/>
          <c:order val="7"/>
          <c:tx>
            <c:strRef>
              <c:f>'ExhaustionRateIndiana&amp;Surround'!$B$14</c:f>
              <c:strCache>
                <c:ptCount val="1"/>
                <c:pt idx="0">
                  <c:v>United States </c:v>
                </c:pt>
              </c:strCache>
            </c:strRef>
          </c:tx>
          <c:spPr>
            <a:ln w="12700" cap="rnd">
              <a:solidFill>
                <a:schemeClr val="accent2">
                  <a:lumMod val="60000"/>
                </a:schemeClr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strRef>
              <c:f>'ExhaustionRateIndiana&amp;Surround'!$CB$6:$DH$6</c:f>
              <c:strCache>
                <c:ptCount val="33"/>
                <c:pt idx="0">
                  <c:v>1st Qtr. 2018</c:v>
                </c:pt>
                <c:pt idx="1">
                  <c:v>2nd Qtr. 2018</c:v>
                </c:pt>
                <c:pt idx="2">
                  <c:v>3rd Qtr. 2018</c:v>
                </c:pt>
                <c:pt idx="3">
                  <c:v>4th Qtr. 2018</c:v>
                </c:pt>
                <c:pt idx="4">
                  <c:v>1st Qtr. 2019</c:v>
                </c:pt>
                <c:pt idx="5">
                  <c:v>2nd Qtr. 2019</c:v>
                </c:pt>
                <c:pt idx="6">
                  <c:v>3rd Qtr. 2019</c:v>
                </c:pt>
                <c:pt idx="7">
                  <c:v>4th Qtr. 2019</c:v>
                </c:pt>
                <c:pt idx="8">
                  <c:v>1st Qtr. 2020</c:v>
                </c:pt>
                <c:pt idx="9">
                  <c:v>2nd Qtr. 2020</c:v>
                </c:pt>
                <c:pt idx="10">
                  <c:v>3rd Qtr. 2020</c:v>
                </c:pt>
                <c:pt idx="11">
                  <c:v>4th Qtr. 2020</c:v>
                </c:pt>
                <c:pt idx="12">
                  <c:v>1st Qtr. 2021</c:v>
                </c:pt>
                <c:pt idx="13">
                  <c:v>2nd Qtr. 2021</c:v>
                </c:pt>
                <c:pt idx="14">
                  <c:v>3rd Qtr. 2021</c:v>
                </c:pt>
                <c:pt idx="15">
                  <c:v>4th Qtr. 2021</c:v>
                </c:pt>
                <c:pt idx="16">
                  <c:v>1st Qtr. 2022</c:v>
                </c:pt>
                <c:pt idx="17">
                  <c:v>2nd Qtr. 2022</c:v>
                </c:pt>
                <c:pt idx="18">
                  <c:v>3rd Qtr. 2022</c:v>
                </c:pt>
                <c:pt idx="19">
                  <c:v>4th Qtr. 2022</c:v>
                </c:pt>
                <c:pt idx="20">
                  <c:v>1st Qtr. 2023</c:v>
                </c:pt>
                <c:pt idx="21">
                  <c:v>2nd Qtr. 2023</c:v>
                </c:pt>
                <c:pt idx="22">
                  <c:v>3rd Qtr. 2023</c:v>
                </c:pt>
                <c:pt idx="23">
                  <c:v>4th Qtr. 2023</c:v>
                </c:pt>
                <c:pt idx="24">
                  <c:v>1st Qtr. 2024</c:v>
                </c:pt>
                <c:pt idx="25">
                  <c:v>2nd Qtr. 2024</c:v>
                </c:pt>
                <c:pt idx="26">
                  <c:v>3rd Qtr. 2024</c:v>
                </c:pt>
                <c:pt idx="27">
                  <c:v>4th Qtr. 2024</c:v>
                </c:pt>
                <c:pt idx="28">
                  <c:v>1st Qtr. 2025</c:v>
                </c:pt>
                <c:pt idx="29">
                  <c:v>2nd Qtr. 2025</c:v>
                </c:pt>
                <c:pt idx="30">
                  <c:v>3rd Qtr. 2025</c:v>
                </c:pt>
                <c:pt idx="31">
                  <c:v>4th Qtr. 2025</c:v>
                </c:pt>
                <c:pt idx="32">
                  <c:v>1st Qtr. 2026</c:v>
                </c:pt>
              </c:strCache>
            </c:strRef>
          </c:cat>
          <c:val>
            <c:numRef>
              <c:f>'ExhaustionRateIndiana&amp;Surround'!$CB$14:$DH$14</c:f>
              <c:numCache>
                <c:formatCode>0.0%</c:formatCode>
                <c:ptCount val="33"/>
                <c:pt idx="0">
                  <c:v>0.36099999999999999</c:v>
                </c:pt>
                <c:pt idx="1">
                  <c:v>0.36</c:v>
                </c:pt>
                <c:pt idx="2">
                  <c:v>0.35899999999999999</c:v>
                </c:pt>
                <c:pt idx="3">
                  <c:v>0.35499999999999998</c:v>
                </c:pt>
                <c:pt idx="4">
                  <c:v>0.35</c:v>
                </c:pt>
                <c:pt idx="5">
                  <c:v>0.34599999999999997</c:v>
                </c:pt>
                <c:pt idx="6">
                  <c:v>0.316</c:v>
                </c:pt>
                <c:pt idx="7">
                  <c:v>0.34699999999999998</c:v>
                </c:pt>
                <c:pt idx="8">
                  <c:v>0.35</c:v>
                </c:pt>
                <c:pt idx="9">
                  <c:v>0.46700000000000003</c:v>
                </c:pt>
                <c:pt idx="10">
                  <c:v>1.0940000000000001</c:v>
                </c:pt>
                <c:pt idx="11">
                  <c:v>0.43099999999999999</c:v>
                </c:pt>
                <c:pt idx="12">
                  <c:v>0.439</c:v>
                </c:pt>
                <c:pt idx="13">
                  <c:v>0.42399999999999999</c:v>
                </c:pt>
                <c:pt idx="14">
                  <c:v>0.29099999999999998</c:v>
                </c:pt>
                <c:pt idx="15">
                  <c:v>0.40300000000000002</c:v>
                </c:pt>
                <c:pt idx="16">
                  <c:v>0.35499999999999998</c:v>
                </c:pt>
                <c:pt idx="17">
                  <c:v>0.316</c:v>
                </c:pt>
                <c:pt idx="18">
                  <c:v>0.29299999999999998</c:v>
                </c:pt>
                <c:pt idx="19">
                  <c:v>0.312</c:v>
                </c:pt>
                <c:pt idx="20">
                  <c:v>0.32700000000000001</c:v>
                </c:pt>
                <c:pt idx="21">
                  <c:v>0.34499999999999997</c:v>
                </c:pt>
                <c:pt idx="22">
                  <c:v>0.35499999999999998</c:v>
                </c:pt>
                <c:pt idx="23">
                  <c:v>0.36799999999999999</c:v>
                </c:pt>
                <c:pt idx="24">
                  <c:v>0.375</c:v>
                </c:pt>
                <c:pt idx="25">
                  <c:v>0.379</c:v>
                </c:pt>
                <c:pt idx="26">
                  <c:v>0.38600000000000001</c:v>
                </c:pt>
                <c:pt idx="27">
                  <c:v>0.39400000000000002</c:v>
                </c:pt>
                <c:pt idx="28">
                  <c:v>0.39600000000000002</c:v>
                </c:pt>
                <c:pt idx="29">
                  <c:v>0.39600000000000002</c:v>
                </c:pt>
                <c:pt idx="30">
                  <c:v>0.39800000000000002</c:v>
                </c:pt>
                <c:pt idx="31">
                  <c:v>0.39700000000000002</c:v>
                </c:pt>
                <c:pt idx="32">
                  <c:v>0.39700000000000002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3BED-4337-90AE-112D5E6F75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3855352"/>
        <c:axId val="433855744"/>
      </c:lineChart>
      <c:catAx>
        <c:axId val="4338553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34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3855744"/>
        <c:crosses val="autoZero"/>
        <c:auto val="1"/>
        <c:lblAlgn val="ctr"/>
        <c:lblOffset val="100"/>
        <c:noMultiLvlLbl val="1"/>
      </c:catAx>
      <c:valAx>
        <c:axId val="433855744"/>
        <c:scaling>
          <c:orientation val="minMax"/>
          <c:max val="1.3"/>
          <c:min val="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3855352"/>
        <c:crosses val="autoZero"/>
        <c:crossBetween val="between"/>
        <c:majorUnit val="0.1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userShapes r:id="rId3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Quarterly Exhaustion Rates for Indiana</a:t>
            </a:r>
          </a:p>
          <a:p>
            <a:pPr>
              <a:defRPr/>
            </a:pPr>
            <a:r>
              <a:rPr lang="en-US"/>
              <a:t>BY quarter </a:t>
            </a:r>
          </a:p>
          <a:p>
            <a:pPr>
              <a:defRPr/>
            </a:pPr>
            <a:r>
              <a:rPr lang="en-US"/>
              <a:t> 2016-2026</a:t>
            </a:r>
          </a:p>
        </c:rich>
      </c:tx>
      <c:layout>
        <c:manualLayout>
          <c:xMode val="edge"/>
          <c:yMode val="edge"/>
          <c:x val="0.18675508399646332"/>
          <c:y val="2.046035805626598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2008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'ExhaustionRateIndiana&amp;Surround'!$CB$17:$CB$20</c:f>
              <c:strCache>
                <c:ptCount val="4"/>
                <c:pt idx="0">
                  <c:v>1st Quarter</c:v>
                </c:pt>
                <c:pt idx="1">
                  <c:v>2nd Quarter</c:v>
                </c:pt>
                <c:pt idx="2">
                  <c:v>3rd Quarter</c:v>
                </c:pt>
                <c:pt idx="3">
                  <c:v>4th Quarter</c:v>
                </c:pt>
              </c:strCache>
              <c:extLst xmlns:c15="http://schemas.microsoft.com/office/drawing/2012/chart"/>
            </c:strRef>
          </c:cat>
          <c:val>
            <c:numRef>
              <c:f>'ExhaustionRateIndiana&amp;Surround'!$AN$7:$AQ$7</c:f>
              <c:extLst xmlns:c15="http://schemas.microsoft.com/office/drawing/2012/chart"/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8-E116-421B-9926-045028DD59CD}"/>
            </c:ext>
          </c:extLst>
        </c:ser>
        <c:ser>
          <c:idx val="1"/>
          <c:order val="1"/>
          <c:tx>
            <c:v>2009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'ExhaustionRateIndiana&amp;Surround'!$AR$7:$AU$7</c:f>
              <c:extLst xmlns:c15="http://schemas.microsoft.com/office/drawing/2012/chart"/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9-E116-421B-9926-045028DD59CD}"/>
            </c:ext>
          </c:extLst>
        </c:ser>
        <c:ser>
          <c:idx val="2"/>
          <c:order val="2"/>
          <c:tx>
            <c:v>2010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'ExhaustionRateIndiana&amp;Surround'!$AV$7:$AY$7</c:f>
              <c:extLst xmlns:c15="http://schemas.microsoft.com/office/drawing/2012/chart"/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A-E116-421B-9926-045028DD59CD}"/>
            </c:ext>
          </c:extLst>
        </c:ser>
        <c:ser>
          <c:idx val="3"/>
          <c:order val="3"/>
          <c:tx>
            <c:v>2011</c:v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'ExhaustionRateIndiana&amp;Surround'!$AZ$7:$BC$7</c:f>
              <c:extLst xmlns:c15="http://schemas.microsoft.com/office/drawing/2012/chart"/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B-E116-421B-9926-045028DD59CD}"/>
            </c:ext>
          </c:extLst>
        </c:ser>
        <c:ser>
          <c:idx val="4"/>
          <c:order val="4"/>
          <c:tx>
            <c:v>2012</c:v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'ExhaustionRateIndiana&amp;Surround'!$BD$7:$BG$7</c:f>
              <c:extLst xmlns:c15="http://schemas.microsoft.com/office/drawing/2012/chart"/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C-E116-421B-9926-045028DD59CD}"/>
            </c:ext>
          </c:extLst>
        </c:ser>
        <c:ser>
          <c:idx val="5"/>
          <c:order val="5"/>
          <c:tx>
            <c:v>2013</c:v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'ExhaustionRateIndiana&amp;Surround'!$BH$7:$BK$7</c:f>
              <c:extLst xmlns:c15="http://schemas.microsoft.com/office/drawing/2012/chart"/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0-E116-421B-9926-045028DD59CD}"/>
            </c:ext>
          </c:extLst>
        </c:ser>
        <c:ser>
          <c:idx val="6"/>
          <c:order val="6"/>
          <c:tx>
            <c:v>2014</c:v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'ExhaustionRateIndiana&amp;Surround'!$BL$7:$BO$7</c:f>
              <c:extLst xmlns:c15="http://schemas.microsoft.com/office/drawing/2012/chart"/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1-E116-421B-9926-045028DD59CD}"/>
            </c:ext>
          </c:extLst>
        </c:ser>
        <c:ser>
          <c:idx val="7"/>
          <c:order val="7"/>
          <c:tx>
            <c:v>2015</c:v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'ExhaustionRateIndiana&amp;Surround'!$BP$7:$BS$7</c:f>
              <c:extLst xmlns:c15="http://schemas.microsoft.com/office/drawing/2012/chart"/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2-E116-421B-9926-045028DD59CD}"/>
            </c:ext>
          </c:extLst>
        </c:ser>
        <c:ser>
          <c:idx val="8"/>
          <c:order val="8"/>
          <c:tx>
            <c:v>2016</c:v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'ExhaustionRateIndiana&amp;Surround'!$BT$7:$BW$7</c:f>
              <c:numCache>
                <c:formatCode>0.0%</c:formatCode>
                <c:ptCount val="4"/>
                <c:pt idx="0">
                  <c:v>0.23499999999999999</c:v>
                </c:pt>
                <c:pt idx="1">
                  <c:v>0.23799999999999999</c:v>
                </c:pt>
                <c:pt idx="2">
                  <c:v>0.24399999999999999</c:v>
                </c:pt>
                <c:pt idx="3">
                  <c:v>0.23499999999999999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116-421B-9926-045028DD59CD}"/>
            </c:ext>
          </c:extLst>
        </c:ser>
        <c:ser>
          <c:idx val="9"/>
          <c:order val="9"/>
          <c:tx>
            <c:v>2017</c:v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'ExhaustionRateIndiana&amp;Surround'!$BX$7:$CA$7</c:f>
              <c:numCache>
                <c:formatCode>0.0%</c:formatCode>
                <c:ptCount val="4"/>
                <c:pt idx="0">
                  <c:v>0.23</c:v>
                </c:pt>
                <c:pt idx="1">
                  <c:v>0.216</c:v>
                </c:pt>
                <c:pt idx="2">
                  <c:v>0.21</c:v>
                </c:pt>
                <c:pt idx="3">
                  <c:v>0.20699999999999999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116-421B-9926-045028DD59CD}"/>
            </c:ext>
          </c:extLst>
        </c:ser>
        <c:ser>
          <c:idx val="10"/>
          <c:order val="10"/>
          <c:tx>
            <c:v>2018</c:v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'ExhaustionRateIndiana&amp;Surround'!$CB$7:$CE$7</c:f>
              <c:numCache>
                <c:formatCode>0.0%</c:formatCode>
                <c:ptCount val="4"/>
                <c:pt idx="0">
                  <c:v>0.19400000000000001</c:v>
                </c:pt>
                <c:pt idx="1">
                  <c:v>0.19700000000000001</c:v>
                </c:pt>
                <c:pt idx="2">
                  <c:v>0.19900000000000001</c:v>
                </c:pt>
                <c:pt idx="3">
                  <c:v>0.19600000000000001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116-421B-9926-045028DD59CD}"/>
            </c:ext>
          </c:extLst>
        </c:ser>
        <c:ser>
          <c:idx val="11"/>
          <c:order val="11"/>
          <c:tx>
            <c:v>2019</c:v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'ExhaustionRateIndiana&amp;Surround'!$CF$7:$CI$7</c:f>
              <c:numCache>
                <c:formatCode>0.0%</c:formatCode>
                <c:ptCount val="4"/>
                <c:pt idx="0">
                  <c:v>0.20100000000000001</c:v>
                </c:pt>
                <c:pt idx="1">
                  <c:v>0.192</c:v>
                </c:pt>
                <c:pt idx="2">
                  <c:v>0.16700000000000001</c:v>
                </c:pt>
                <c:pt idx="3">
                  <c:v>0.193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116-421B-9926-045028DD59CD}"/>
            </c:ext>
          </c:extLst>
        </c:ser>
        <c:ser>
          <c:idx val="12"/>
          <c:order val="12"/>
          <c:tx>
            <c:v>2020</c:v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'ExhaustionRateIndiana&amp;Surround'!$CJ$7:$CM$7</c:f>
              <c:numCache>
                <c:formatCode>0.0%</c:formatCode>
                <c:ptCount val="4"/>
                <c:pt idx="0">
                  <c:v>0.19500000000000001</c:v>
                </c:pt>
                <c:pt idx="1">
                  <c:v>0.22</c:v>
                </c:pt>
                <c:pt idx="2">
                  <c:v>0.52400000000000002</c:v>
                </c:pt>
                <c:pt idx="3">
                  <c:v>0.19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116-421B-9926-045028DD59CD}"/>
            </c:ext>
          </c:extLst>
        </c:ser>
        <c:ser>
          <c:idx val="13"/>
          <c:order val="13"/>
          <c:tx>
            <c:v>2021</c:v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'ExhaustionRateIndiana&amp;Surround'!$CN$7:$CQ$7</c:f>
              <c:numCache>
                <c:formatCode>0.0%</c:formatCode>
                <c:ptCount val="4"/>
                <c:pt idx="0">
                  <c:v>0.20300000000000001</c:v>
                </c:pt>
                <c:pt idx="1">
                  <c:v>0.20399999999999999</c:v>
                </c:pt>
                <c:pt idx="2">
                  <c:v>0.16400000000000001</c:v>
                </c:pt>
                <c:pt idx="3">
                  <c:v>0.247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66B-4B8D-B6FD-3A297430E6E5}"/>
            </c:ext>
          </c:extLst>
        </c:ser>
        <c:ser>
          <c:idx val="14"/>
          <c:order val="14"/>
          <c:tx>
            <c:v>2022</c:v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'ExhaustionRateIndiana&amp;Surround'!$CR$7:$CU$7</c:f>
              <c:numCache>
                <c:formatCode>0.0%</c:formatCode>
                <c:ptCount val="4"/>
                <c:pt idx="0">
                  <c:v>0.21</c:v>
                </c:pt>
                <c:pt idx="1">
                  <c:v>0.19700000000000001</c:v>
                </c:pt>
                <c:pt idx="2">
                  <c:v>0.18</c:v>
                </c:pt>
                <c:pt idx="3">
                  <c:v>0.182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0F2-48D3-8BF4-09E0C5D55A62}"/>
            </c:ext>
          </c:extLst>
        </c:ser>
        <c:ser>
          <c:idx val="15"/>
          <c:order val="15"/>
          <c:tx>
            <c:v>2023</c:v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'ExhaustionRateIndiana&amp;Surround'!$CV$7:$CY$7</c:f>
              <c:numCache>
                <c:formatCode>0.0%</c:formatCode>
                <c:ptCount val="4"/>
                <c:pt idx="0">
                  <c:v>0.16200000000000001</c:v>
                </c:pt>
                <c:pt idx="1">
                  <c:v>0.15</c:v>
                </c:pt>
                <c:pt idx="2">
                  <c:v>0.14299999999999999</c:v>
                </c:pt>
                <c:pt idx="3">
                  <c:v>0.14799999999999999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249-4DC6-85D3-393D8C77CE24}"/>
            </c:ext>
          </c:extLst>
        </c:ser>
        <c:ser>
          <c:idx val="16"/>
          <c:order val="16"/>
          <c:tx>
            <c:v>2024</c:v>
          </c:tx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'ExhaustionRateIndiana&amp;Surround'!$CZ$7:$DC$7</c:f>
              <c:numCache>
                <c:formatCode>0.0%</c:formatCode>
                <c:ptCount val="4"/>
                <c:pt idx="0">
                  <c:v>0.16200000000000001</c:v>
                </c:pt>
                <c:pt idx="1">
                  <c:v>0.17100000000000001</c:v>
                </c:pt>
                <c:pt idx="2">
                  <c:v>0.188</c:v>
                </c:pt>
                <c:pt idx="3">
                  <c:v>0.19700000000000001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58-42BC-BC43-92C61B35C305}"/>
            </c:ext>
          </c:extLst>
        </c:ser>
        <c:ser>
          <c:idx val="17"/>
          <c:order val="17"/>
          <c:tx>
            <c:v>2025</c:v>
          </c:tx>
          <c:spPr>
            <a:solidFill>
              <a:schemeClr val="accent6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'ExhaustionRateIndiana&amp;Surround'!$DD$7:$DG$7</c:f>
              <c:numCache>
                <c:formatCode>0.0%</c:formatCode>
                <c:ptCount val="4"/>
                <c:pt idx="0">
                  <c:v>0.19900000000000001</c:v>
                </c:pt>
                <c:pt idx="1">
                  <c:v>0.21199999999999999</c:v>
                </c:pt>
                <c:pt idx="2">
                  <c:v>0.22</c:v>
                </c:pt>
                <c:pt idx="3">
                  <c:v>0.22700000000000001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9F-43C4-80BF-62CB986D8F84}"/>
            </c:ext>
          </c:extLst>
        </c:ser>
        <c:ser>
          <c:idx val="18"/>
          <c:order val="18"/>
          <c:tx>
            <c:v>2026</c:v>
          </c:tx>
          <c:spPr>
            <a:solidFill>
              <a:schemeClr val="accent1">
                <a:lumMod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'ExhaustionRateIndiana&amp;Surround'!$DH$7:$DK$7</c:f>
              <c:numCache>
                <c:formatCode>General</c:formatCode>
                <c:ptCount val="4"/>
                <c:pt idx="0" formatCode="0.0%">
                  <c:v>0.24199999999999999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0C1-4D70-BC76-22178030984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433856528"/>
        <c:axId val="433856920"/>
        <c:extLst/>
      </c:barChart>
      <c:catAx>
        <c:axId val="4338565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3856920"/>
        <c:crosses val="autoZero"/>
        <c:auto val="0"/>
        <c:lblAlgn val="ctr"/>
        <c:lblOffset val="100"/>
        <c:noMultiLvlLbl val="0"/>
      </c:catAx>
      <c:valAx>
        <c:axId val="433856920"/>
        <c:scaling>
          <c:orientation val="minMax"/>
        </c:scaling>
        <c:delete val="1"/>
        <c:axPos val="l"/>
        <c:numFmt formatCode="0.0%" sourceLinked="1"/>
        <c:majorTickMark val="none"/>
        <c:minorTickMark val="none"/>
        <c:tickLblPos val="nextTo"/>
        <c:crossAx val="4338565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chart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chart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chart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200-000000000000}">
  <sheetPr codeName="Chart2"/>
  <sheetViews>
    <sheetView zoomScale="115" workbookViewId="0"/>
  </sheetViews>
  <pageMargins left="0.7" right="0.7" top="0.75" bottom="0.75" header="0.3" footer="0.3"/>
  <pageSetup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300-000000000000}">
  <sheetPr codeName="Chart9"/>
  <sheetViews>
    <sheetView zoomScale="115" workbookViewId="0"/>
  </sheetViews>
  <pageMargins left="0.75" right="0.75" top="1" bottom="1" header="0.5" footer="0.5"/>
  <pageSetup orientation="landscape" r:id="rId1"/>
  <headerFooter alignWithMargins="0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400-000000000000}">
  <sheetPr codeName="Chart7"/>
  <sheetViews>
    <sheetView zoomScale="115" workbookViewId="0"/>
  </sheetViews>
  <pageMargins left="0.75" right="0.75" top="1" bottom="1" header="0.5" footer="0.5"/>
  <pageSetup orientation="landscape" r:id="rId1"/>
  <headerFooter alignWithMargins="0"/>
  <drawing r:id="rId2"/>
</chartsheet>
</file>

<file path=xl/chartsheets/sheet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500-000000000000}">
  <sheetPr codeName="Chart8"/>
  <sheetViews>
    <sheetView zoomScale="115" workbookViewId="0"/>
  </sheetViews>
  <pageMargins left="0.75" right="0.75" top="1" bottom="1" header="0.5" footer="0.5"/>
  <pageSetup orientation="landscape" r:id="rId1"/>
  <headerFooter alignWithMargins="0"/>
  <drawing r:id="rId2"/>
</chartsheet>
</file>

<file path=xl/chartsheets/sheet5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700-000000000000}">
  <sheetPr codeName="Chart10"/>
  <sheetViews>
    <sheetView zoomScale="115" workbookViewId="0"/>
  </sheetViews>
  <pageMargins left="0.75" right="0.75" top="1" bottom="1" header="0.5" footer="0.5"/>
  <pageSetup orientation="landscape" r:id="rId1"/>
  <headerFooter alignWithMargins="0"/>
  <drawing r:id="rId2"/>
</chartsheet>
</file>

<file path=xl/chartsheets/sheet6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900-000000000000}">
  <sheetPr codeName="Chart11"/>
  <sheetViews>
    <sheetView zoomScale="122" workbookViewId="0"/>
  </sheetViews>
  <pageMargins left="0.7" right="0.7" top="0.75" bottom="0.75" header="0.3" footer="0.3"/>
  <pageSetup orientation="portrait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3609" cy="6278217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0.26462</cdr:x>
      <cdr:y>0.06279</cdr:y>
    </cdr:from>
    <cdr:to>
      <cdr:x>0.77751</cdr:x>
      <cdr:y>0.10125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689948" y="538731"/>
          <a:ext cx="3275545" cy="32999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600" b="1"/>
            <a:t>Exhaustion Rates 2011 - 2</a:t>
          </a:r>
          <a:r>
            <a:rPr lang="en-US" sz="1600" b="1" baseline="0"/>
            <a:t>026</a:t>
          </a:r>
        </a:p>
        <a:p xmlns:a="http://schemas.openxmlformats.org/drawingml/2006/main">
          <a:endParaRPr lang="en-US" sz="1600" b="1"/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295275</xdr:colOff>
      <xdr:row>1</xdr:row>
      <xdr:rowOff>19050</xdr:rowOff>
    </xdr:from>
    <xdr:to>
      <xdr:col>14</xdr:col>
      <xdr:colOff>161925</xdr:colOff>
      <xdr:row>24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572500" cy="5822674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572500" cy="5822674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8572500" cy="5822674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0.44725</cdr:x>
      <cdr:y>0.5055</cdr:y>
    </cdr:from>
    <cdr:to>
      <cdr:x>0.46225</cdr:x>
      <cdr:y>0.5895</cdr:y>
    </cdr:to>
    <cdr:sp macro="" textlink="">
      <cdr:nvSpPr>
        <cdr:cNvPr id="8806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370396" y="2922982"/>
          <a:ext cx="122294" cy="49031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64008" tIns="50292" rIns="64008" bIns="50292" anchor="ctr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en-US" sz="3175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8572500" cy="5822674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0.4935</cdr:x>
      <cdr:y>0.91525</cdr:y>
    </cdr:from>
    <cdr:to>
      <cdr:x>0.61525</cdr:x>
      <cdr:y>0.9485</cdr:y>
    </cdr:to>
    <cdr:sp macro="" textlink="">
      <cdr:nvSpPr>
        <cdr:cNvPr id="5017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33084" y="5816865"/>
          <a:ext cx="1047007" cy="49468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0.16225</cdr:x>
      <cdr:y>0.96125</cdr:y>
    </cdr:from>
    <cdr:to>
      <cdr:x>0.14875</cdr:x>
      <cdr:y>0.97175</cdr:y>
    </cdr:to>
    <cdr:sp macro="" textlink="">
      <cdr:nvSpPr>
        <cdr:cNvPr id="5017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6252" y="5594259"/>
          <a:ext cx="54117" cy="1705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22860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0.498</cdr:x>
      <cdr:y>0.39275</cdr:y>
    </cdr:from>
    <cdr:to>
      <cdr:x>0.5085</cdr:x>
      <cdr:y>0.4325</cdr:y>
    </cdr:to>
    <cdr:sp macro="" textlink="">
      <cdr:nvSpPr>
        <cdr:cNvPr id="50184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73848" y="2105304"/>
          <a:ext cx="87966" cy="19059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16</xdr:col>
      <xdr:colOff>0</xdr:colOff>
      <xdr:row>2</xdr:row>
      <xdr:rowOff>0</xdr:rowOff>
    </xdr:to>
    <xdr:sp macro="" textlink="">
      <xdr:nvSpPr>
        <xdr:cNvPr id="2" name="Rectangle 2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13201650" cy="32385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107763" dir="8100000" algn="ctr" rotWithShape="0">
            <a:srgbClr val="808080">
              <a:alpha val="50000"/>
            </a:srgbClr>
          </a:outerShdw>
        </a:effectLst>
      </xdr:spPr>
      <xdr:txBody>
        <a:bodyPr/>
        <a:lstStyle/>
        <a:p>
          <a:endParaRPr lang="en-US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6370820" cy="8580307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List1" displayName="List1" ref="A56:A1906" totalsRowShown="0" headerRowDxfId="2" dataDxfId="1">
  <autoFilter ref="A56:A1906" xr:uid="{00000000-0009-0000-0100-000004000000}"/>
  <tableColumns count="1">
    <tableColumn id="1" xr3:uid="{00000000-0010-0000-0000-000001000000}" name="Column1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N1906"/>
  <sheetViews>
    <sheetView tabSelected="1" workbookViewId="0">
      <selection activeCell="J30" sqref="J30"/>
    </sheetView>
  </sheetViews>
  <sheetFormatPr defaultColWidth="9.140625" defaultRowHeight="12.75"/>
  <cols>
    <col min="1" max="1" width="24.42578125" customWidth="1"/>
    <col min="2" max="2" width="13.42578125" customWidth="1"/>
    <col min="3" max="3" width="5.7109375" customWidth="1"/>
    <col min="4" max="4" width="12.7109375" customWidth="1"/>
    <col min="5" max="5" width="2.5703125" customWidth="1"/>
    <col min="6" max="6" width="12.7109375" customWidth="1"/>
    <col min="7" max="7" width="2.5703125" customWidth="1"/>
    <col min="8" max="8" width="7.7109375" customWidth="1"/>
    <col min="9" max="9" width="5.7109375" customWidth="1"/>
    <col min="10" max="10" width="12.7109375" customWidth="1"/>
    <col min="11" max="11" width="2.5703125" customWidth="1"/>
    <col min="12" max="12" width="12.7109375" customWidth="1"/>
    <col min="13" max="13" width="2.5703125" customWidth="1"/>
    <col min="14" max="14" width="8.28515625" bestFit="1" customWidth="1"/>
    <col min="15" max="15" width="12.7109375" customWidth="1"/>
  </cols>
  <sheetData>
    <row r="1" spans="1:14" s="24" customFormat="1" ht="20.25">
      <c r="A1" s="27" t="s">
        <v>31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</row>
    <row r="2" spans="1:14" s="24" customFormat="1" ht="13.5" customHeight="1">
      <c r="A2" s="29" t="s">
        <v>177</v>
      </c>
      <c r="B2" s="30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</row>
    <row r="3" spans="1:14" s="24" customFormat="1" ht="15">
      <c r="A3" s="32" t="s">
        <v>0</v>
      </c>
      <c r="B3" s="46">
        <f>J30</f>
        <v>46200</v>
      </c>
    </row>
    <row r="4" spans="1:14" s="24" customFormat="1" ht="7.5" customHeight="1">
      <c r="A4" s="25"/>
      <c r="B4" s="26"/>
    </row>
    <row r="5" spans="1:14" s="24" customFormat="1" ht="15">
      <c r="A5" s="32" t="s">
        <v>34</v>
      </c>
      <c r="B5" s="33">
        <f>VLOOKUP(B3,'Claims Data-Wednesday'!A:B,2)</f>
        <v>25</v>
      </c>
    </row>
    <row r="6" spans="1:14" ht="8.25" customHeight="1"/>
    <row r="7" spans="1:14" ht="8.25" customHeight="1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</row>
    <row r="8" spans="1:14">
      <c r="A8" s="6"/>
      <c r="B8" s="16">
        <f>B3</f>
        <v>46200</v>
      </c>
      <c r="C8" s="17"/>
      <c r="D8" s="18">
        <f>B3-7</f>
        <v>46193</v>
      </c>
      <c r="E8" s="19"/>
      <c r="F8" s="19"/>
      <c r="G8" s="19"/>
      <c r="H8" s="19"/>
      <c r="I8" s="17"/>
      <c r="J8" s="18">
        <f>B3-7*52</f>
        <v>45836</v>
      </c>
      <c r="K8" s="18"/>
      <c r="L8" s="18"/>
      <c r="M8" s="18"/>
      <c r="N8" s="18"/>
    </row>
    <row r="9" spans="1:14">
      <c r="A9" s="6"/>
      <c r="B9" s="20" t="s">
        <v>26</v>
      </c>
      <c r="C9" s="17"/>
      <c r="D9" s="20" t="s">
        <v>27</v>
      </c>
      <c r="E9" s="20"/>
      <c r="F9" s="20" t="s">
        <v>30</v>
      </c>
      <c r="G9" s="20"/>
      <c r="H9" s="20" t="s">
        <v>28</v>
      </c>
      <c r="I9" s="17"/>
      <c r="J9" s="20" t="s">
        <v>29</v>
      </c>
      <c r="K9" s="20"/>
      <c r="L9" s="20" t="s">
        <v>30</v>
      </c>
      <c r="M9" s="20"/>
      <c r="N9" s="20" t="s">
        <v>28</v>
      </c>
    </row>
    <row r="10" spans="1:14" ht="6.75" customHeight="1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</row>
    <row r="11" spans="1:14">
      <c r="A11" s="17" t="s">
        <v>19</v>
      </c>
      <c r="B11" s="21">
        <f>VLOOKUP(B$8,'Claims Data-Wednesday'!$A:$Q,5)</f>
        <v>2171</v>
      </c>
      <c r="C11" s="21"/>
      <c r="D11" s="21">
        <f>VLOOKUP(D$8,'Claims Data-Wednesday'!$A:$Q,5)</f>
        <v>2043</v>
      </c>
      <c r="E11" s="21"/>
      <c r="F11" s="21">
        <f>B11-D11</f>
        <v>128</v>
      </c>
      <c r="G11" s="6"/>
      <c r="H11" s="22">
        <f>F11/D11</f>
        <v>6.2652961331375434E-2</v>
      </c>
      <c r="I11" s="6"/>
      <c r="J11" s="21">
        <f>VLOOKUP(J$8,'Claims Data-Wednesday'!$A:$Q,5)</f>
        <v>2502</v>
      </c>
      <c r="K11" s="21"/>
      <c r="L11" s="21">
        <f>B11-J11</f>
        <v>-331</v>
      </c>
      <c r="M11" s="6"/>
      <c r="N11" s="22">
        <f>L11/J11</f>
        <v>-0.13229416466826538</v>
      </c>
    </row>
    <row r="12" spans="1:14" ht="6.75" customHeight="1">
      <c r="A12" s="17"/>
      <c r="B12" s="21"/>
      <c r="C12" s="21"/>
      <c r="D12" s="21"/>
      <c r="E12" s="21"/>
      <c r="F12" s="21"/>
      <c r="G12" s="6"/>
      <c r="H12" s="22"/>
      <c r="I12" s="6"/>
      <c r="J12" s="21"/>
      <c r="K12" s="21"/>
      <c r="L12" s="21"/>
      <c r="M12" s="6"/>
      <c r="N12" s="22"/>
    </row>
    <row r="13" spans="1:14">
      <c r="A13" s="17" t="s">
        <v>23</v>
      </c>
      <c r="B13" s="21">
        <f>VLOOKUP(B$8,'Claims Data-Wednesday'!$A:$Q,6)</f>
        <v>18111</v>
      </c>
      <c r="C13" s="21"/>
      <c r="D13" s="21">
        <f>VLOOKUP(D$8,'Claims Data-Wednesday'!$A:$Q,6)</f>
        <v>18019</v>
      </c>
      <c r="E13" s="21"/>
      <c r="F13" s="21">
        <f t="shared" ref="F13:F19" si="0">B13-D13</f>
        <v>92</v>
      </c>
      <c r="G13" s="6"/>
      <c r="H13" s="22">
        <f t="shared" ref="H13:H19" si="1">F13/D13</f>
        <v>5.1057217381652699E-3</v>
      </c>
      <c r="I13" s="6"/>
      <c r="J13" s="21">
        <f>VLOOKUP(J$8,'Claims Data-Wednesday'!$A:$Q,6)</f>
        <v>20787</v>
      </c>
      <c r="K13" s="21"/>
      <c r="L13" s="21">
        <f t="shared" ref="L13:L19" si="2">B13-J13</f>
        <v>-2676</v>
      </c>
      <c r="M13" s="6"/>
      <c r="N13" s="22">
        <f t="shared" ref="N13:N19" si="3">L13/J13</f>
        <v>-0.12873430509453024</v>
      </c>
    </row>
    <row r="14" spans="1:14" ht="6.75" customHeight="1">
      <c r="A14" s="17"/>
      <c r="B14" s="21"/>
      <c r="C14" s="21"/>
      <c r="D14" s="21"/>
      <c r="E14" s="21"/>
      <c r="F14" s="21"/>
      <c r="G14" s="6"/>
      <c r="H14" s="22"/>
      <c r="I14" s="6"/>
      <c r="J14" s="21"/>
      <c r="K14" s="21"/>
      <c r="L14" s="21"/>
      <c r="M14" s="6"/>
      <c r="N14" s="22"/>
    </row>
    <row r="15" spans="1:14">
      <c r="A15" s="17" t="s">
        <v>24</v>
      </c>
      <c r="B15" s="21">
        <f>VLOOKUP(B$8,'Claims Data-Wednesday'!$A:$Q,7)</f>
        <v>20282</v>
      </c>
      <c r="C15" s="21"/>
      <c r="D15" s="21">
        <f>VLOOKUP(D$8,'Claims Data-Wednesday'!$A:$Q,7)</f>
        <v>20062</v>
      </c>
      <c r="E15" s="21"/>
      <c r="F15" s="21">
        <f t="shared" si="0"/>
        <v>220</v>
      </c>
      <c r="G15" s="6"/>
      <c r="H15" s="22">
        <f t="shared" si="1"/>
        <v>1.0966005383311734E-2</v>
      </c>
      <c r="I15" s="6"/>
      <c r="J15" s="21">
        <f>VLOOKUP(J$8,'Claims Data-Wednesday'!$A:$Q,7)</f>
        <v>23289</v>
      </c>
      <c r="K15" s="21"/>
      <c r="L15" s="21">
        <f t="shared" si="2"/>
        <v>-3007</v>
      </c>
      <c r="M15" s="6"/>
      <c r="N15" s="22">
        <f t="shared" si="3"/>
        <v>-0.12911675039718323</v>
      </c>
    </row>
    <row r="16" spans="1:14" ht="6.75" customHeight="1">
      <c r="A16" s="17"/>
      <c r="B16" s="21"/>
      <c r="C16" s="21"/>
      <c r="D16" s="21"/>
      <c r="E16" s="21"/>
      <c r="F16" s="21"/>
      <c r="G16" s="6"/>
      <c r="H16" s="22"/>
      <c r="I16" s="6"/>
      <c r="J16" s="21"/>
      <c r="K16" s="21"/>
      <c r="L16" s="21"/>
      <c r="M16" s="6"/>
      <c r="N16" s="22"/>
    </row>
    <row r="17" spans="1:14">
      <c r="A17" s="17" t="s">
        <v>193</v>
      </c>
      <c r="B17" s="7">
        <f>VLOOKUP(B$8,'Claims Data-Wednesday'!$A:$Q,8)</f>
        <v>4326924</v>
      </c>
      <c r="C17" s="7"/>
      <c r="D17" s="7">
        <f>VLOOKUP(D$8,'Claims Data-Wednesday'!$A:$Q,8)</f>
        <v>4346368</v>
      </c>
      <c r="E17" s="7"/>
      <c r="F17" s="7">
        <f t="shared" si="0"/>
        <v>-19444</v>
      </c>
      <c r="G17" s="6"/>
      <c r="H17" s="22">
        <f t="shared" si="1"/>
        <v>-4.4736202732948522E-3</v>
      </c>
      <c r="I17" s="6"/>
      <c r="J17" s="7">
        <f>VLOOKUP(J$8,'Claims Data-Wednesday'!$A:$Q,8)</f>
        <v>4777309</v>
      </c>
      <c r="K17" s="7"/>
      <c r="L17" s="7">
        <f t="shared" si="2"/>
        <v>-450385</v>
      </c>
      <c r="M17" s="6"/>
      <c r="N17" s="22">
        <f t="shared" si="3"/>
        <v>-9.4275877905322852E-2</v>
      </c>
    </row>
    <row r="18" spans="1:14" ht="6.75" customHeight="1">
      <c r="A18" s="17"/>
      <c r="B18" s="21"/>
      <c r="C18" s="21"/>
      <c r="D18" s="21"/>
      <c r="E18" s="21"/>
      <c r="F18" s="21"/>
      <c r="G18" s="6"/>
      <c r="H18" s="22"/>
      <c r="I18" s="6"/>
      <c r="J18" s="21"/>
      <c r="K18" s="21"/>
      <c r="L18" s="21"/>
      <c r="M18" s="6"/>
      <c r="N18" s="22"/>
    </row>
    <row r="19" spans="1:14">
      <c r="A19" s="17" t="s">
        <v>25</v>
      </c>
      <c r="B19" s="21">
        <f>VLOOKUP(B$8,'Claims Data-Wednesday'!$A:$Q,9)</f>
        <v>254</v>
      </c>
      <c r="C19" s="21"/>
      <c r="D19" s="21">
        <f>VLOOKUP(D$8,'Claims Data-Wednesday'!$A:$Q,9)</f>
        <v>274</v>
      </c>
      <c r="E19" s="21"/>
      <c r="F19" s="21">
        <f t="shared" si="0"/>
        <v>-20</v>
      </c>
      <c r="G19" s="6"/>
      <c r="H19" s="22">
        <f t="shared" si="1"/>
        <v>-7.2992700729927001E-2</v>
      </c>
      <c r="I19" s="6"/>
      <c r="J19" s="21">
        <f>VLOOKUP(J$8,'Claims Data-Wednesday'!$A:$Q,9)</f>
        <v>313</v>
      </c>
      <c r="K19" s="21"/>
      <c r="L19" s="21">
        <f t="shared" si="2"/>
        <v>-59</v>
      </c>
      <c r="M19" s="6"/>
      <c r="N19" s="22">
        <f t="shared" si="3"/>
        <v>-0.18849840255591055</v>
      </c>
    </row>
    <row r="20" spans="1:14" ht="6.75" customHeight="1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</row>
    <row r="21" spans="1:14" ht="9" customHeight="1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</row>
    <row r="22" spans="1:14" ht="9" customHeight="1">
      <c r="A22" s="6"/>
    </row>
    <row r="23" spans="1:14" ht="9" customHeight="1" thickBot="1"/>
    <row r="24" spans="1:14" ht="16.5" thickTop="1">
      <c r="A24" s="49"/>
      <c r="B24" s="34">
        <f>J34</f>
        <v>4</v>
      </c>
      <c r="C24" s="35" t="s">
        <v>35</v>
      </c>
      <c r="I24" s="36"/>
      <c r="J24" s="37"/>
      <c r="K24" s="37"/>
      <c r="L24" s="37"/>
      <c r="M24" s="37"/>
      <c r="N24" s="38"/>
    </row>
    <row r="25" spans="1:14">
      <c r="A25" s="6"/>
      <c r="I25" s="39"/>
      <c r="J25" t="s">
        <v>40</v>
      </c>
      <c r="N25" s="40"/>
    </row>
    <row r="26" spans="1:14">
      <c r="A26" s="6"/>
      <c r="B26" s="17" t="s">
        <v>36</v>
      </c>
      <c r="C26" s="17"/>
      <c r="D26" s="17" t="s">
        <v>29</v>
      </c>
      <c r="E26" s="17"/>
      <c r="F26" s="17" t="s">
        <v>37</v>
      </c>
      <c r="I26" s="39"/>
      <c r="N26" s="40"/>
    </row>
    <row r="27" spans="1:14" ht="6.75" customHeight="1">
      <c r="A27" s="6"/>
      <c r="I27" s="39"/>
      <c r="N27" s="40"/>
    </row>
    <row r="28" spans="1:14">
      <c r="A28" s="17" t="s">
        <v>22</v>
      </c>
      <c r="B28" s="21">
        <f>VLOOKUP(B$8,'Claims Data-Wednesday'!$A:$Q,13)</f>
        <v>2369</v>
      </c>
      <c r="D28" s="21">
        <f>VLOOKUP(J$8,'Claims Data-Wednesday'!$A:$Q,13)</f>
        <v>2774.75</v>
      </c>
      <c r="F28" s="22">
        <f>(B28-D28)/D28</f>
        <v>-0.1462293900351383</v>
      </c>
      <c r="I28" s="39"/>
      <c r="J28" t="s">
        <v>38</v>
      </c>
      <c r="N28" s="40"/>
    </row>
    <row r="29" spans="1:14" ht="6.75" customHeight="1">
      <c r="A29" s="6"/>
      <c r="B29" s="21"/>
      <c r="D29" s="21"/>
      <c r="F29" s="22"/>
      <c r="I29" s="39"/>
      <c r="N29" s="40"/>
    </row>
    <row r="30" spans="1:14">
      <c r="A30" s="17" t="s">
        <v>23</v>
      </c>
      <c r="B30" s="21">
        <f>VLOOKUP(B$8,'Claims Data-Wednesday'!$A:$Q,14)</f>
        <v>18346.25</v>
      </c>
      <c r="D30" s="21">
        <f>VLOOKUP(J$8,'Claims Data-Wednesday'!$A:$Q,14)</f>
        <v>20854.75</v>
      </c>
      <c r="F30" s="22">
        <f t="shared" ref="F30:F36" si="4">(B30-D30)/D30</f>
        <v>-0.12028434769057408</v>
      </c>
      <c r="I30" s="39"/>
      <c r="J30" s="45">
        <v>46200</v>
      </c>
      <c r="N30" s="40"/>
    </row>
    <row r="31" spans="1:14" ht="6.75" customHeight="1">
      <c r="A31" s="17"/>
      <c r="B31" s="21"/>
      <c r="D31" s="21"/>
      <c r="F31" s="22"/>
      <c r="I31" s="39"/>
      <c r="N31" s="40"/>
    </row>
    <row r="32" spans="1:14">
      <c r="A32" s="17" t="s">
        <v>24</v>
      </c>
      <c r="B32" s="21">
        <f>VLOOKUP(B$8,'Claims Data-Wednesday'!$A:$Q,15)</f>
        <v>20715.25</v>
      </c>
      <c r="D32" s="21">
        <f>VLOOKUP(J$8,'Claims Data-Wednesday'!$A:$Q,15)</f>
        <v>23629.5</v>
      </c>
      <c r="F32" s="22">
        <f t="shared" si="4"/>
        <v>-0.12333100573435747</v>
      </c>
      <c r="I32" s="39"/>
      <c r="J32" t="s">
        <v>39</v>
      </c>
      <c r="N32" s="40"/>
    </row>
    <row r="33" spans="1:14" ht="6.75" customHeight="1">
      <c r="A33" s="17"/>
      <c r="B33" s="21"/>
      <c r="D33" s="21"/>
      <c r="F33" s="22"/>
      <c r="I33" s="39"/>
      <c r="N33" s="40"/>
    </row>
    <row r="34" spans="1:14">
      <c r="A34" s="17" t="s">
        <v>44</v>
      </c>
      <c r="B34" s="7">
        <f>VLOOKUP(B$8,'Claims Data-Wednesday'!$A:$Q,16)</f>
        <v>4337102.25</v>
      </c>
      <c r="D34" s="7">
        <f>VLOOKUP(J$8,'Claims Data-Wednesday'!$A:$Q,16)</f>
        <v>4823093.5</v>
      </c>
      <c r="F34" s="22">
        <f t="shared" si="4"/>
        <v>-0.10076338972072592</v>
      </c>
      <c r="I34" s="39"/>
      <c r="J34" s="41">
        <v>4</v>
      </c>
      <c r="N34" s="40"/>
    </row>
    <row r="35" spans="1:14" ht="6.75" customHeight="1">
      <c r="A35" s="17"/>
      <c r="B35" s="21"/>
      <c r="D35" s="21"/>
      <c r="F35" s="22"/>
      <c r="I35" s="39"/>
      <c r="N35" s="40"/>
    </row>
    <row r="36" spans="1:14" ht="13.5" thickBot="1">
      <c r="A36" s="17" t="s">
        <v>25</v>
      </c>
      <c r="B36" s="21">
        <f>VLOOKUP(B$8,'Claims Data-Wednesday'!$A:$Q,17)</f>
        <v>269.25</v>
      </c>
      <c r="D36" s="21">
        <f>VLOOKUP(J$8,'Claims Data-Wednesday'!$A:$Q,17)</f>
        <v>327.25</v>
      </c>
      <c r="F36" s="22">
        <f t="shared" si="4"/>
        <v>-0.17723453017570664</v>
      </c>
      <c r="I36" s="42"/>
      <c r="J36" s="43"/>
      <c r="K36" s="43"/>
      <c r="L36" s="43"/>
      <c r="M36" s="43"/>
      <c r="N36" s="44"/>
    </row>
    <row r="37" spans="1:14" ht="13.5" thickTop="1"/>
    <row r="38" spans="1:14">
      <c r="D38" s="70"/>
      <c r="J38" s="23"/>
    </row>
    <row r="39" spans="1:14">
      <c r="J39" s="23"/>
    </row>
    <row r="42" spans="1:14" ht="20.25">
      <c r="A42" s="97" t="s">
        <v>147</v>
      </c>
    </row>
    <row r="56" spans="1:1">
      <c r="A56" s="48" t="s">
        <v>41</v>
      </c>
    </row>
    <row r="57" spans="1:1">
      <c r="A57" s="5">
        <v>36162</v>
      </c>
    </row>
    <row r="58" spans="1:1">
      <c r="A58" s="5">
        <v>36169</v>
      </c>
    </row>
    <row r="59" spans="1:1">
      <c r="A59" s="5">
        <v>36176</v>
      </c>
    </row>
    <row r="60" spans="1:1">
      <c r="A60" s="5">
        <v>36183</v>
      </c>
    </row>
    <row r="61" spans="1:1">
      <c r="A61" s="5">
        <v>36190</v>
      </c>
    </row>
    <row r="62" spans="1:1">
      <c r="A62" s="5">
        <v>36197</v>
      </c>
    </row>
    <row r="63" spans="1:1">
      <c r="A63" s="5">
        <v>36204</v>
      </c>
    </row>
    <row r="64" spans="1:1">
      <c r="A64" s="5">
        <v>36211</v>
      </c>
    </row>
    <row r="65" spans="1:1">
      <c r="A65" s="5">
        <v>36218</v>
      </c>
    </row>
    <row r="66" spans="1:1">
      <c r="A66" s="5">
        <v>36225</v>
      </c>
    </row>
    <row r="67" spans="1:1">
      <c r="A67" s="5">
        <v>36232</v>
      </c>
    </row>
    <row r="68" spans="1:1">
      <c r="A68" s="5">
        <v>36239</v>
      </c>
    </row>
    <row r="69" spans="1:1">
      <c r="A69" s="5">
        <v>36246</v>
      </c>
    </row>
    <row r="70" spans="1:1">
      <c r="A70" s="5">
        <v>36253</v>
      </c>
    </row>
    <row r="71" spans="1:1">
      <c r="A71" s="5">
        <v>36260</v>
      </c>
    </row>
    <row r="72" spans="1:1">
      <c r="A72" s="5">
        <v>36267</v>
      </c>
    </row>
    <row r="73" spans="1:1">
      <c r="A73" s="5">
        <v>36274</v>
      </c>
    </row>
    <row r="74" spans="1:1">
      <c r="A74" s="5">
        <v>36281</v>
      </c>
    </row>
    <row r="75" spans="1:1">
      <c r="A75" s="5">
        <v>36288</v>
      </c>
    </row>
    <row r="76" spans="1:1">
      <c r="A76" s="5">
        <v>36295</v>
      </c>
    </row>
    <row r="77" spans="1:1">
      <c r="A77" s="5">
        <v>36302</v>
      </c>
    </row>
    <row r="78" spans="1:1">
      <c r="A78" s="5">
        <v>36309</v>
      </c>
    </row>
    <row r="79" spans="1:1">
      <c r="A79" s="5">
        <v>36316</v>
      </c>
    </row>
    <row r="80" spans="1:1">
      <c r="A80" s="5">
        <v>36323</v>
      </c>
    </row>
    <row r="81" spans="1:1">
      <c r="A81" s="5">
        <v>36330</v>
      </c>
    </row>
    <row r="82" spans="1:1">
      <c r="A82" s="5">
        <v>36337</v>
      </c>
    </row>
    <row r="83" spans="1:1">
      <c r="A83" s="5">
        <v>36344</v>
      </c>
    </row>
    <row r="84" spans="1:1">
      <c r="A84" s="5">
        <v>36351</v>
      </c>
    </row>
    <row r="85" spans="1:1">
      <c r="A85" s="5">
        <v>36358</v>
      </c>
    </row>
    <row r="86" spans="1:1">
      <c r="A86" s="5">
        <v>36365</v>
      </c>
    </row>
    <row r="87" spans="1:1">
      <c r="A87" s="5">
        <v>36372</v>
      </c>
    </row>
    <row r="88" spans="1:1">
      <c r="A88" s="5">
        <v>36379</v>
      </c>
    </row>
    <row r="89" spans="1:1">
      <c r="A89" s="5">
        <v>36386</v>
      </c>
    </row>
    <row r="90" spans="1:1">
      <c r="A90" s="5">
        <v>36393</v>
      </c>
    </row>
    <row r="91" spans="1:1">
      <c r="A91" s="5">
        <v>36400</v>
      </c>
    </row>
    <row r="92" spans="1:1">
      <c r="A92" s="5">
        <v>36407</v>
      </c>
    </row>
    <row r="93" spans="1:1">
      <c r="A93" s="5">
        <v>36414</v>
      </c>
    </row>
    <row r="94" spans="1:1">
      <c r="A94" s="5">
        <v>36421</v>
      </c>
    </row>
    <row r="95" spans="1:1">
      <c r="A95" s="5">
        <v>36428</v>
      </c>
    </row>
    <row r="96" spans="1:1">
      <c r="A96" s="5">
        <v>36435</v>
      </c>
    </row>
    <row r="97" spans="1:1">
      <c r="A97" s="5">
        <v>36442</v>
      </c>
    </row>
    <row r="98" spans="1:1">
      <c r="A98" s="5">
        <v>36449</v>
      </c>
    </row>
    <row r="99" spans="1:1">
      <c r="A99" s="5">
        <v>36456</v>
      </c>
    </row>
    <row r="100" spans="1:1">
      <c r="A100" s="5">
        <v>36463</v>
      </c>
    </row>
    <row r="101" spans="1:1">
      <c r="A101" s="5">
        <v>36470</v>
      </c>
    </row>
    <row r="102" spans="1:1">
      <c r="A102" s="5">
        <v>36477</v>
      </c>
    </row>
    <row r="103" spans="1:1">
      <c r="A103" s="5">
        <v>36484</v>
      </c>
    </row>
    <row r="104" spans="1:1">
      <c r="A104" s="5">
        <v>36491</v>
      </c>
    </row>
    <row r="105" spans="1:1">
      <c r="A105" s="5">
        <v>36498</v>
      </c>
    </row>
    <row r="106" spans="1:1">
      <c r="A106" s="5">
        <v>36505</v>
      </c>
    </row>
    <row r="107" spans="1:1">
      <c r="A107" s="5">
        <v>36512</v>
      </c>
    </row>
    <row r="108" spans="1:1">
      <c r="A108" s="5">
        <v>36519</v>
      </c>
    </row>
    <row r="109" spans="1:1">
      <c r="A109" s="5">
        <v>36526</v>
      </c>
    </row>
    <row r="110" spans="1:1">
      <c r="A110" s="5">
        <v>36533</v>
      </c>
    </row>
    <row r="111" spans="1:1">
      <c r="A111" s="5">
        <v>36540</v>
      </c>
    </row>
    <row r="112" spans="1:1">
      <c r="A112" s="5">
        <v>36547</v>
      </c>
    </row>
    <row r="113" spans="1:1">
      <c r="A113" s="5">
        <v>36554</v>
      </c>
    </row>
    <row r="114" spans="1:1">
      <c r="A114" s="5">
        <v>36561</v>
      </c>
    </row>
    <row r="115" spans="1:1">
      <c r="A115" s="5">
        <v>36568</v>
      </c>
    </row>
    <row r="116" spans="1:1">
      <c r="A116" s="5">
        <v>36575</v>
      </c>
    </row>
    <row r="117" spans="1:1">
      <c r="A117" s="5">
        <v>36582</v>
      </c>
    </row>
    <row r="118" spans="1:1">
      <c r="A118" s="5">
        <v>36589</v>
      </c>
    </row>
    <row r="119" spans="1:1">
      <c r="A119" s="5">
        <v>36596</v>
      </c>
    </row>
    <row r="120" spans="1:1">
      <c r="A120" s="5">
        <v>36603</v>
      </c>
    </row>
    <row r="121" spans="1:1">
      <c r="A121" s="5">
        <v>36610</v>
      </c>
    </row>
    <row r="122" spans="1:1">
      <c r="A122" s="5">
        <v>36617</v>
      </c>
    </row>
    <row r="123" spans="1:1">
      <c r="A123" s="5">
        <v>36624</v>
      </c>
    </row>
    <row r="124" spans="1:1">
      <c r="A124" s="5">
        <v>36631</v>
      </c>
    </row>
    <row r="125" spans="1:1">
      <c r="A125" s="5">
        <v>36638</v>
      </c>
    </row>
    <row r="126" spans="1:1">
      <c r="A126" s="5">
        <v>36645</v>
      </c>
    </row>
    <row r="127" spans="1:1">
      <c r="A127" s="5">
        <v>36652</v>
      </c>
    </row>
    <row r="128" spans="1:1">
      <c r="A128" s="5">
        <v>36659</v>
      </c>
    </row>
    <row r="129" spans="1:1">
      <c r="A129" s="5">
        <v>36666</v>
      </c>
    </row>
    <row r="130" spans="1:1">
      <c r="A130" s="5">
        <v>36673</v>
      </c>
    </row>
    <row r="131" spans="1:1">
      <c r="A131" s="5">
        <v>36680</v>
      </c>
    </row>
    <row r="132" spans="1:1">
      <c r="A132" s="5">
        <v>36687</v>
      </c>
    </row>
    <row r="133" spans="1:1">
      <c r="A133" s="5">
        <v>36694</v>
      </c>
    </row>
    <row r="134" spans="1:1">
      <c r="A134" s="5">
        <v>36701</v>
      </c>
    </row>
    <row r="135" spans="1:1">
      <c r="A135" s="5">
        <v>36708</v>
      </c>
    </row>
    <row r="136" spans="1:1">
      <c r="A136" s="5">
        <v>36715</v>
      </c>
    </row>
    <row r="137" spans="1:1">
      <c r="A137" s="5">
        <v>36722</v>
      </c>
    </row>
    <row r="138" spans="1:1">
      <c r="A138" s="5">
        <v>36729</v>
      </c>
    </row>
    <row r="139" spans="1:1">
      <c r="A139" s="5">
        <v>36736</v>
      </c>
    </row>
    <row r="140" spans="1:1">
      <c r="A140" s="5">
        <v>36743</v>
      </c>
    </row>
    <row r="141" spans="1:1">
      <c r="A141" s="5">
        <v>36750</v>
      </c>
    </row>
    <row r="142" spans="1:1">
      <c r="A142" s="5">
        <v>36757</v>
      </c>
    </row>
    <row r="143" spans="1:1">
      <c r="A143" s="5">
        <v>36764</v>
      </c>
    </row>
    <row r="144" spans="1:1">
      <c r="A144" s="5">
        <v>36771</v>
      </c>
    </row>
    <row r="145" spans="1:1">
      <c r="A145" s="5">
        <v>36778</v>
      </c>
    </row>
    <row r="146" spans="1:1">
      <c r="A146" s="5">
        <v>36785</v>
      </c>
    </row>
    <row r="147" spans="1:1">
      <c r="A147" s="5">
        <v>36792</v>
      </c>
    </row>
    <row r="148" spans="1:1">
      <c r="A148" s="5">
        <v>36799</v>
      </c>
    </row>
    <row r="149" spans="1:1">
      <c r="A149" s="5">
        <v>36806</v>
      </c>
    </row>
    <row r="150" spans="1:1">
      <c r="A150" s="5">
        <v>36813</v>
      </c>
    </row>
    <row r="151" spans="1:1">
      <c r="A151" s="5">
        <v>36820</v>
      </c>
    </row>
    <row r="152" spans="1:1">
      <c r="A152" s="5">
        <v>36827</v>
      </c>
    </row>
    <row r="153" spans="1:1">
      <c r="A153" s="5">
        <v>36834</v>
      </c>
    </row>
    <row r="154" spans="1:1">
      <c r="A154" s="5">
        <v>36841</v>
      </c>
    </row>
    <row r="155" spans="1:1">
      <c r="A155" s="5">
        <v>36848</v>
      </c>
    </row>
    <row r="156" spans="1:1">
      <c r="A156" s="5">
        <v>36855</v>
      </c>
    </row>
    <row r="157" spans="1:1">
      <c r="A157" s="5">
        <v>36862</v>
      </c>
    </row>
    <row r="158" spans="1:1">
      <c r="A158" s="5">
        <v>36869</v>
      </c>
    </row>
    <row r="159" spans="1:1">
      <c r="A159" s="5">
        <v>36876</v>
      </c>
    </row>
    <row r="160" spans="1:1">
      <c r="A160" s="5">
        <v>36883</v>
      </c>
    </row>
    <row r="161" spans="1:1">
      <c r="A161" s="5">
        <v>36890</v>
      </c>
    </row>
    <row r="162" spans="1:1">
      <c r="A162" s="5">
        <v>36897</v>
      </c>
    </row>
    <row r="163" spans="1:1">
      <c r="A163" s="5">
        <v>36904</v>
      </c>
    </row>
    <row r="164" spans="1:1">
      <c r="A164" s="5">
        <v>36911</v>
      </c>
    </row>
    <row r="165" spans="1:1">
      <c r="A165" s="5">
        <v>36918</v>
      </c>
    </row>
    <row r="166" spans="1:1">
      <c r="A166" s="5">
        <v>36925</v>
      </c>
    </row>
    <row r="167" spans="1:1">
      <c r="A167" s="5">
        <v>36932</v>
      </c>
    </row>
    <row r="168" spans="1:1">
      <c r="A168" s="5">
        <v>36939</v>
      </c>
    </row>
    <row r="169" spans="1:1">
      <c r="A169" s="5">
        <v>36946</v>
      </c>
    </row>
    <row r="170" spans="1:1">
      <c r="A170" s="5">
        <v>36953</v>
      </c>
    </row>
    <row r="171" spans="1:1">
      <c r="A171" s="5">
        <v>36960</v>
      </c>
    </row>
    <row r="172" spans="1:1">
      <c r="A172" s="5">
        <v>36967</v>
      </c>
    </row>
    <row r="173" spans="1:1">
      <c r="A173" s="5">
        <v>36974</v>
      </c>
    </row>
    <row r="174" spans="1:1">
      <c r="A174" s="5">
        <v>36981</v>
      </c>
    </row>
    <row r="175" spans="1:1">
      <c r="A175" s="5">
        <v>36988</v>
      </c>
    </row>
    <row r="176" spans="1:1">
      <c r="A176" s="5">
        <v>36995</v>
      </c>
    </row>
    <row r="177" spans="1:1">
      <c r="A177" s="5">
        <v>37002</v>
      </c>
    </row>
    <row r="178" spans="1:1">
      <c r="A178" s="5">
        <v>37009</v>
      </c>
    </row>
    <row r="179" spans="1:1">
      <c r="A179" s="5">
        <v>37016</v>
      </c>
    </row>
    <row r="180" spans="1:1">
      <c r="A180" s="5">
        <v>37023</v>
      </c>
    </row>
    <row r="181" spans="1:1">
      <c r="A181" s="5">
        <v>37030</v>
      </c>
    </row>
    <row r="182" spans="1:1">
      <c r="A182" s="5">
        <v>37037</v>
      </c>
    </row>
    <row r="183" spans="1:1">
      <c r="A183" s="5">
        <v>37044</v>
      </c>
    </row>
    <row r="184" spans="1:1">
      <c r="A184" s="5">
        <v>37051</v>
      </c>
    </row>
    <row r="185" spans="1:1">
      <c r="A185" s="5">
        <v>37058</v>
      </c>
    </row>
    <row r="186" spans="1:1">
      <c r="A186" s="5">
        <v>37065</v>
      </c>
    </row>
    <row r="187" spans="1:1">
      <c r="A187" s="5">
        <v>37072</v>
      </c>
    </row>
    <row r="188" spans="1:1">
      <c r="A188" s="5">
        <v>37079</v>
      </c>
    </row>
    <row r="189" spans="1:1">
      <c r="A189" s="5">
        <v>37086</v>
      </c>
    </row>
    <row r="190" spans="1:1">
      <c r="A190" s="5">
        <v>37093</v>
      </c>
    </row>
    <row r="191" spans="1:1">
      <c r="A191" s="5">
        <v>37100</v>
      </c>
    </row>
    <row r="192" spans="1:1">
      <c r="A192" s="5">
        <v>37107</v>
      </c>
    </row>
    <row r="193" spans="1:1">
      <c r="A193" s="5">
        <v>37114</v>
      </c>
    </row>
    <row r="194" spans="1:1">
      <c r="A194" s="5">
        <v>37121</v>
      </c>
    </row>
    <row r="195" spans="1:1">
      <c r="A195" s="5">
        <v>37128</v>
      </c>
    </row>
    <row r="196" spans="1:1">
      <c r="A196" s="5">
        <v>37135</v>
      </c>
    </row>
    <row r="197" spans="1:1">
      <c r="A197" s="5">
        <v>37142</v>
      </c>
    </row>
    <row r="198" spans="1:1">
      <c r="A198" s="5">
        <v>37149</v>
      </c>
    </row>
    <row r="199" spans="1:1">
      <c r="A199" s="5">
        <v>37156</v>
      </c>
    </row>
    <row r="200" spans="1:1">
      <c r="A200" s="5">
        <v>37163</v>
      </c>
    </row>
    <row r="201" spans="1:1">
      <c r="A201" s="5">
        <v>37170</v>
      </c>
    </row>
    <row r="202" spans="1:1">
      <c r="A202" s="5">
        <v>37177</v>
      </c>
    </row>
    <row r="203" spans="1:1">
      <c r="A203" s="5">
        <v>37184</v>
      </c>
    </row>
    <row r="204" spans="1:1">
      <c r="A204" s="5">
        <v>37191</v>
      </c>
    </row>
    <row r="205" spans="1:1">
      <c r="A205" s="5">
        <v>37198</v>
      </c>
    </row>
    <row r="206" spans="1:1">
      <c r="A206" s="5">
        <v>37205</v>
      </c>
    </row>
    <row r="207" spans="1:1">
      <c r="A207" s="5">
        <v>37212</v>
      </c>
    </row>
    <row r="208" spans="1:1">
      <c r="A208" s="5">
        <v>37219</v>
      </c>
    </row>
    <row r="209" spans="1:1">
      <c r="A209" s="5">
        <v>37226</v>
      </c>
    </row>
    <row r="210" spans="1:1">
      <c r="A210" s="5">
        <v>37233</v>
      </c>
    </row>
    <row r="211" spans="1:1">
      <c r="A211" s="5">
        <v>37240</v>
      </c>
    </row>
    <row r="212" spans="1:1">
      <c r="A212" s="5">
        <v>37247</v>
      </c>
    </row>
    <row r="213" spans="1:1">
      <c r="A213" s="5">
        <v>37254</v>
      </c>
    </row>
    <row r="214" spans="1:1">
      <c r="A214" s="5">
        <v>37261</v>
      </c>
    </row>
    <row r="215" spans="1:1">
      <c r="A215" s="5">
        <v>37268</v>
      </c>
    </row>
    <row r="216" spans="1:1">
      <c r="A216" s="5">
        <v>37275</v>
      </c>
    </row>
    <row r="217" spans="1:1">
      <c r="A217" s="5">
        <v>37282</v>
      </c>
    </row>
    <row r="218" spans="1:1">
      <c r="A218" s="5">
        <v>37289</v>
      </c>
    </row>
    <row r="219" spans="1:1">
      <c r="A219" s="5">
        <v>37296</v>
      </c>
    </row>
    <row r="220" spans="1:1">
      <c r="A220" s="5">
        <v>37303</v>
      </c>
    </row>
    <row r="221" spans="1:1">
      <c r="A221" s="5">
        <v>37310</v>
      </c>
    </row>
    <row r="222" spans="1:1">
      <c r="A222" s="5">
        <v>37317</v>
      </c>
    </row>
    <row r="223" spans="1:1">
      <c r="A223" s="5">
        <v>37324</v>
      </c>
    </row>
    <row r="224" spans="1:1">
      <c r="A224" s="5">
        <v>37331</v>
      </c>
    </row>
    <row r="225" spans="1:1">
      <c r="A225" s="5">
        <v>37338</v>
      </c>
    </row>
    <row r="226" spans="1:1">
      <c r="A226" s="5">
        <v>37345</v>
      </c>
    </row>
    <row r="227" spans="1:1">
      <c r="A227" s="5">
        <v>37352</v>
      </c>
    </row>
    <row r="228" spans="1:1">
      <c r="A228" s="5">
        <v>37359</v>
      </c>
    </row>
    <row r="229" spans="1:1">
      <c r="A229" s="5">
        <v>37366</v>
      </c>
    </row>
    <row r="230" spans="1:1">
      <c r="A230" s="5">
        <v>37373</v>
      </c>
    </row>
    <row r="231" spans="1:1">
      <c r="A231" s="5">
        <v>37380</v>
      </c>
    </row>
    <row r="232" spans="1:1">
      <c r="A232" s="5">
        <v>37387</v>
      </c>
    </row>
    <row r="233" spans="1:1">
      <c r="A233" s="5">
        <v>37394</v>
      </c>
    </row>
    <row r="234" spans="1:1">
      <c r="A234" s="5">
        <v>37401</v>
      </c>
    </row>
    <row r="235" spans="1:1">
      <c r="A235" s="5">
        <v>37408</v>
      </c>
    </row>
    <row r="236" spans="1:1">
      <c r="A236" s="5">
        <v>37415</v>
      </c>
    </row>
    <row r="237" spans="1:1">
      <c r="A237" s="5">
        <v>37422</v>
      </c>
    </row>
    <row r="238" spans="1:1">
      <c r="A238" s="5">
        <v>37429</v>
      </c>
    </row>
    <row r="239" spans="1:1">
      <c r="A239" s="5">
        <v>37436</v>
      </c>
    </row>
    <row r="240" spans="1:1">
      <c r="A240" s="5">
        <v>37443</v>
      </c>
    </row>
    <row r="241" spans="1:1">
      <c r="A241" s="5">
        <v>37450</v>
      </c>
    </row>
    <row r="242" spans="1:1">
      <c r="A242" s="5">
        <v>37457</v>
      </c>
    </row>
    <row r="243" spans="1:1">
      <c r="A243" s="5">
        <v>37464</v>
      </c>
    </row>
    <row r="244" spans="1:1">
      <c r="A244" s="5">
        <v>37471</v>
      </c>
    </row>
    <row r="245" spans="1:1">
      <c r="A245" s="5">
        <v>37478</v>
      </c>
    </row>
    <row r="246" spans="1:1">
      <c r="A246" s="5">
        <v>37485</v>
      </c>
    </row>
    <row r="247" spans="1:1">
      <c r="A247" s="5">
        <v>37492</v>
      </c>
    </row>
    <row r="248" spans="1:1">
      <c r="A248" s="5">
        <v>37499</v>
      </c>
    </row>
    <row r="249" spans="1:1">
      <c r="A249" s="5">
        <v>37506</v>
      </c>
    </row>
    <row r="250" spans="1:1">
      <c r="A250" s="5">
        <v>37513</v>
      </c>
    </row>
    <row r="251" spans="1:1">
      <c r="A251" s="5">
        <v>37520</v>
      </c>
    </row>
    <row r="252" spans="1:1">
      <c r="A252" s="5">
        <v>37527</v>
      </c>
    </row>
    <row r="253" spans="1:1">
      <c r="A253" s="5">
        <v>37534</v>
      </c>
    </row>
    <row r="254" spans="1:1">
      <c r="A254" s="5">
        <v>37541</v>
      </c>
    </row>
    <row r="255" spans="1:1">
      <c r="A255" s="5">
        <v>37548</v>
      </c>
    </row>
    <row r="256" spans="1:1">
      <c r="A256" s="5">
        <v>37555</v>
      </c>
    </row>
    <row r="257" spans="1:1">
      <c r="A257" s="5">
        <v>37562</v>
      </c>
    </row>
    <row r="258" spans="1:1">
      <c r="A258" s="5">
        <v>37569</v>
      </c>
    </row>
    <row r="259" spans="1:1">
      <c r="A259" s="5">
        <v>37576</v>
      </c>
    </row>
    <row r="260" spans="1:1">
      <c r="A260" s="5">
        <v>37583</v>
      </c>
    </row>
    <row r="261" spans="1:1">
      <c r="A261" s="5">
        <v>37590</v>
      </c>
    </row>
    <row r="262" spans="1:1">
      <c r="A262" s="5">
        <v>37597</v>
      </c>
    </row>
    <row r="263" spans="1:1">
      <c r="A263" s="5">
        <v>37604</v>
      </c>
    </row>
    <row r="264" spans="1:1">
      <c r="A264" s="5">
        <v>37611</v>
      </c>
    </row>
    <row r="265" spans="1:1">
      <c r="A265" s="5">
        <v>37618</v>
      </c>
    </row>
    <row r="266" spans="1:1">
      <c r="A266" s="5">
        <v>37625</v>
      </c>
    </row>
    <row r="267" spans="1:1">
      <c r="A267" s="5">
        <v>37632</v>
      </c>
    </row>
    <row r="268" spans="1:1">
      <c r="A268" s="5">
        <v>37639</v>
      </c>
    </row>
    <row r="269" spans="1:1">
      <c r="A269" s="5">
        <v>37646</v>
      </c>
    </row>
    <row r="270" spans="1:1">
      <c r="A270" s="5">
        <v>37653</v>
      </c>
    </row>
    <row r="271" spans="1:1">
      <c r="A271" s="5">
        <v>37660</v>
      </c>
    </row>
    <row r="272" spans="1:1">
      <c r="A272" s="5">
        <v>37667</v>
      </c>
    </row>
    <row r="273" spans="1:1">
      <c r="A273" s="5">
        <v>37674</v>
      </c>
    </row>
    <row r="274" spans="1:1">
      <c r="A274" s="5">
        <v>37681</v>
      </c>
    </row>
    <row r="275" spans="1:1">
      <c r="A275" s="5">
        <v>37688</v>
      </c>
    </row>
    <row r="276" spans="1:1">
      <c r="A276" s="5">
        <v>37695</v>
      </c>
    </row>
    <row r="277" spans="1:1">
      <c r="A277" s="5">
        <v>37702</v>
      </c>
    </row>
    <row r="278" spans="1:1">
      <c r="A278" s="5">
        <v>37709</v>
      </c>
    </row>
    <row r="279" spans="1:1">
      <c r="A279" s="5">
        <v>37716</v>
      </c>
    </row>
    <row r="280" spans="1:1">
      <c r="A280" s="5">
        <v>37723</v>
      </c>
    </row>
    <row r="281" spans="1:1">
      <c r="A281" s="5">
        <v>37730</v>
      </c>
    </row>
    <row r="282" spans="1:1">
      <c r="A282" s="5">
        <v>37737</v>
      </c>
    </row>
    <row r="283" spans="1:1">
      <c r="A283" s="5">
        <v>37744</v>
      </c>
    </row>
    <row r="284" spans="1:1">
      <c r="A284" s="5">
        <v>37751</v>
      </c>
    </row>
    <row r="285" spans="1:1">
      <c r="A285" s="5">
        <v>37758</v>
      </c>
    </row>
    <row r="286" spans="1:1">
      <c r="A286" s="5">
        <v>37765</v>
      </c>
    </row>
    <row r="287" spans="1:1">
      <c r="A287" s="5">
        <v>37772</v>
      </c>
    </row>
    <row r="288" spans="1:1">
      <c r="A288" s="5">
        <v>37779</v>
      </c>
    </row>
    <row r="289" spans="1:1">
      <c r="A289" s="5">
        <v>37786</v>
      </c>
    </row>
    <row r="290" spans="1:1">
      <c r="A290" s="5">
        <v>37793</v>
      </c>
    </row>
    <row r="291" spans="1:1">
      <c r="A291" s="5">
        <v>37800</v>
      </c>
    </row>
    <row r="292" spans="1:1">
      <c r="A292" s="5">
        <v>37807</v>
      </c>
    </row>
    <row r="293" spans="1:1">
      <c r="A293" s="5">
        <v>37814</v>
      </c>
    </row>
    <row r="294" spans="1:1">
      <c r="A294" s="5">
        <v>37821</v>
      </c>
    </row>
    <row r="295" spans="1:1">
      <c r="A295" s="5">
        <v>37828</v>
      </c>
    </row>
    <row r="296" spans="1:1">
      <c r="A296" s="5">
        <v>37835</v>
      </c>
    </row>
    <row r="297" spans="1:1">
      <c r="A297" s="5">
        <v>37842</v>
      </c>
    </row>
    <row r="298" spans="1:1">
      <c r="A298" s="5">
        <v>37849</v>
      </c>
    </row>
    <row r="299" spans="1:1">
      <c r="A299" s="5">
        <v>37856</v>
      </c>
    </row>
    <row r="300" spans="1:1">
      <c r="A300" s="5">
        <v>37863</v>
      </c>
    </row>
    <row r="301" spans="1:1">
      <c r="A301" s="5">
        <v>37870</v>
      </c>
    </row>
    <row r="302" spans="1:1">
      <c r="A302" s="5">
        <v>37877</v>
      </c>
    </row>
    <row r="303" spans="1:1">
      <c r="A303" s="5">
        <v>37884</v>
      </c>
    </row>
    <row r="304" spans="1:1">
      <c r="A304" s="5">
        <v>37891</v>
      </c>
    </row>
    <row r="305" spans="1:1">
      <c r="A305" s="5">
        <v>37898</v>
      </c>
    </row>
    <row r="306" spans="1:1">
      <c r="A306" s="5">
        <v>37905</v>
      </c>
    </row>
    <row r="307" spans="1:1">
      <c r="A307" s="5">
        <v>37912</v>
      </c>
    </row>
    <row r="308" spans="1:1">
      <c r="A308" s="5">
        <v>37919</v>
      </c>
    </row>
    <row r="309" spans="1:1">
      <c r="A309" s="5">
        <v>37926</v>
      </c>
    </row>
    <row r="310" spans="1:1">
      <c r="A310" s="5">
        <v>37933</v>
      </c>
    </row>
    <row r="311" spans="1:1">
      <c r="A311" s="5">
        <v>37940</v>
      </c>
    </row>
    <row r="312" spans="1:1">
      <c r="A312" s="5">
        <v>37947</v>
      </c>
    </row>
    <row r="313" spans="1:1">
      <c r="A313" s="5">
        <v>37954</v>
      </c>
    </row>
    <row r="314" spans="1:1">
      <c r="A314" s="5">
        <v>37961</v>
      </c>
    </row>
    <row r="315" spans="1:1">
      <c r="A315" s="5">
        <v>37968</v>
      </c>
    </row>
    <row r="316" spans="1:1">
      <c r="A316" s="5">
        <v>37975</v>
      </c>
    </row>
    <row r="317" spans="1:1">
      <c r="A317" s="5">
        <v>37982</v>
      </c>
    </row>
    <row r="318" spans="1:1">
      <c r="A318" s="5">
        <v>37989</v>
      </c>
    </row>
    <row r="319" spans="1:1">
      <c r="A319" s="5">
        <v>37996</v>
      </c>
    </row>
    <row r="320" spans="1:1">
      <c r="A320" s="5">
        <v>38003</v>
      </c>
    </row>
    <row r="321" spans="1:1">
      <c r="A321" s="5">
        <v>38010</v>
      </c>
    </row>
    <row r="322" spans="1:1">
      <c r="A322" s="5">
        <v>38017</v>
      </c>
    </row>
    <row r="323" spans="1:1">
      <c r="A323" s="5">
        <v>38024</v>
      </c>
    </row>
    <row r="324" spans="1:1">
      <c r="A324" s="5">
        <v>38031</v>
      </c>
    </row>
    <row r="325" spans="1:1">
      <c r="A325" s="5">
        <v>38038</v>
      </c>
    </row>
    <row r="326" spans="1:1">
      <c r="A326" s="5">
        <v>38045</v>
      </c>
    </row>
    <row r="327" spans="1:1">
      <c r="A327" s="5">
        <v>38052</v>
      </c>
    </row>
    <row r="328" spans="1:1">
      <c r="A328" s="5">
        <v>38059</v>
      </c>
    </row>
    <row r="329" spans="1:1">
      <c r="A329" s="5">
        <v>38066</v>
      </c>
    </row>
    <row r="330" spans="1:1">
      <c r="A330" s="5">
        <v>38073</v>
      </c>
    </row>
    <row r="331" spans="1:1">
      <c r="A331" s="5">
        <v>38080</v>
      </c>
    </row>
    <row r="332" spans="1:1">
      <c r="A332" s="5">
        <v>38087</v>
      </c>
    </row>
    <row r="333" spans="1:1">
      <c r="A333" s="5">
        <v>38094</v>
      </c>
    </row>
    <row r="334" spans="1:1">
      <c r="A334" s="5">
        <v>38101</v>
      </c>
    </row>
    <row r="335" spans="1:1">
      <c r="A335" s="5">
        <v>38108</v>
      </c>
    </row>
    <row r="336" spans="1:1">
      <c r="A336" s="5">
        <v>38115</v>
      </c>
    </row>
    <row r="337" spans="1:1">
      <c r="A337" s="5">
        <v>38122</v>
      </c>
    </row>
    <row r="338" spans="1:1">
      <c r="A338" s="5">
        <v>38129</v>
      </c>
    </row>
    <row r="339" spans="1:1">
      <c r="A339" s="5">
        <v>38136</v>
      </c>
    </row>
    <row r="340" spans="1:1">
      <c r="A340" s="5">
        <v>38143</v>
      </c>
    </row>
    <row r="341" spans="1:1">
      <c r="A341" s="5">
        <v>38150</v>
      </c>
    </row>
    <row r="342" spans="1:1">
      <c r="A342" s="5">
        <v>38157</v>
      </c>
    </row>
    <row r="343" spans="1:1">
      <c r="A343" s="5">
        <v>38164</v>
      </c>
    </row>
    <row r="344" spans="1:1">
      <c r="A344" s="5">
        <v>38171</v>
      </c>
    </row>
    <row r="345" spans="1:1">
      <c r="A345" s="5">
        <v>38178</v>
      </c>
    </row>
    <row r="346" spans="1:1">
      <c r="A346" s="5">
        <v>38185</v>
      </c>
    </row>
    <row r="347" spans="1:1">
      <c r="A347" s="5">
        <v>38192</v>
      </c>
    </row>
    <row r="348" spans="1:1">
      <c r="A348" s="5">
        <v>38199</v>
      </c>
    </row>
    <row r="349" spans="1:1">
      <c r="A349" s="5">
        <v>38206</v>
      </c>
    </row>
    <row r="350" spans="1:1">
      <c r="A350" s="5">
        <v>38213</v>
      </c>
    </row>
    <row r="351" spans="1:1">
      <c r="A351" s="5">
        <v>38220</v>
      </c>
    </row>
    <row r="352" spans="1:1">
      <c r="A352" s="5">
        <v>38227</v>
      </c>
    </row>
    <row r="353" spans="1:1">
      <c r="A353" s="5">
        <v>38234</v>
      </c>
    </row>
    <row r="354" spans="1:1">
      <c r="A354" s="5">
        <v>38241</v>
      </c>
    </row>
    <row r="355" spans="1:1">
      <c r="A355" s="5">
        <v>38248</v>
      </c>
    </row>
    <row r="356" spans="1:1">
      <c r="A356" s="5">
        <v>38255</v>
      </c>
    </row>
    <row r="357" spans="1:1">
      <c r="A357" s="5">
        <v>38262</v>
      </c>
    </row>
    <row r="358" spans="1:1">
      <c r="A358" s="5">
        <v>38269</v>
      </c>
    </row>
    <row r="359" spans="1:1">
      <c r="A359" s="5">
        <v>38276</v>
      </c>
    </row>
    <row r="360" spans="1:1">
      <c r="A360" s="5">
        <v>38283</v>
      </c>
    </row>
    <row r="361" spans="1:1">
      <c r="A361" s="5">
        <v>38290</v>
      </c>
    </row>
    <row r="362" spans="1:1">
      <c r="A362" s="5">
        <v>38297</v>
      </c>
    </row>
    <row r="363" spans="1:1">
      <c r="A363" s="5">
        <v>38304</v>
      </c>
    </row>
    <row r="364" spans="1:1">
      <c r="A364" s="5">
        <v>38311</v>
      </c>
    </row>
    <row r="365" spans="1:1">
      <c r="A365" s="5">
        <v>38318</v>
      </c>
    </row>
    <row r="366" spans="1:1">
      <c r="A366" s="5">
        <v>38325</v>
      </c>
    </row>
    <row r="367" spans="1:1">
      <c r="A367" s="5">
        <v>38332</v>
      </c>
    </row>
    <row r="368" spans="1:1">
      <c r="A368" s="5">
        <v>38339</v>
      </c>
    </row>
    <row r="369" spans="1:1">
      <c r="A369" s="5">
        <v>38346</v>
      </c>
    </row>
    <row r="370" spans="1:1">
      <c r="A370" s="5">
        <v>38353</v>
      </c>
    </row>
    <row r="371" spans="1:1">
      <c r="A371" s="5">
        <v>38360</v>
      </c>
    </row>
    <row r="372" spans="1:1">
      <c r="A372" s="5">
        <v>38367</v>
      </c>
    </row>
    <row r="373" spans="1:1">
      <c r="A373" s="5">
        <v>38374</v>
      </c>
    </row>
    <row r="374" spans="1:1">
      <c r="A374" s="5">
        <v>38381</v>
      </c>
    </row>
    <row r="375" spans="1:1">
      <c r="A375" s="5">
        <v>38388</v>
      </c>
    </row>
    <row r="376" spans="1:1">
      <c r="A376" s="5">
        <v>38395</v>
      </c>
    </row>
    <row r="377" spans="1:1">
      <c r="A377" s="5">
        <v>38402</v>
      </c>
    </row>
    <row r="378" spans="1:1">
      <c r="A378" s="5">
        <v>38409</v>
      </c>
    </row>
    <row r="379" spans="1:1">
      <c r="A379" s="5">
        <v>38416</v>
      </c>
    </row>
    <row r="380" spans="1:1">
      <c r="A380" s="5">
        <v>38423</v>
      </c>
    </row>
    <row r="381" spans="1:1">
      <c r="A381" s="5">
        <v>38430</v>
      </c>
    </row>
    <row r="382" spans="1:1">
      <c r="A382" s="5">
        <v>38437</v>
      </c>
    </row>
    <row r="383" spans="1:1">
      <c r="A383" s="5">
        <v>38444</v>
      </c>
    </row>
    <row r="384" spans="1:1">
      <c r="A384" s="5">
        <v>38451</v>
      </c>
    </row>
    <row r="385" spans="1:1">
      <c r="A385" s="5">
        <v>38458</v>
      </c>
    </row>
    <row r="386" spans="1:1">
      <c r="A386" s="5">
        <v>38465</v>
      </c>
    </row>
    <row r="387" spans="1:1">
      <c r="A387" s="5">
        <v>38472</v>
      </c>
    </row>
    <row r="388" spans="1:1">
      <c r="A388" s="5">
        <v>38479</v>
      </c>
    </row>
    <row r="389" spans="1:1">
      <c r="A389" s="5">
        <v>38486</v>
      </c>
    </row>
    <row r="390" spans="1:1">
      <c r="A390" s="5">
        <v>38493</v>
      </c>
    </row>
    <row r="391" spans="1:1">
      <c r="A391" s="5">
        <v>38500</v>
      </c>
    </row>
    <row r="392" spans="1:1">
      <c r="A392" s="5">
        <v>38507</v>
      </c>
    </row>
    <row r="393" spans="1:1">
      <c r="A393" s="5">
        <v>38514</v>
      </c>
    </row>
    <row r="394" spans="1:1">
      <c r="A394" s="5">
        <v>38521</v>
      </c>
    </row>
    <row r="395" spans="1:1">
      <c r="A395" s="5">
        <v>38528</v>
      </c>
    </row>
    <row r="396" spans="1:1">
      <c r="A396" s="5">
        <v>38535</v>
      </c>
    </row>
    <row r="397" spans="1:1">
      <c r="A397" s="5">
        <v>38542</v>
      </c>
    </row>
    <row r="398" spans="1:1">
      <c r="A398" s="5">
        <v>38549</v>
      </c>
    </row>
    <row r="399" spans="1:1">
      <c r="A399" s="5">
        <v>38556</v>
      </c>
    </row>
    <row r="400" spans="1:1">
      <c r="A400" s="5">
        <v>38563</v>
      </c>
    </row>
    <row r="401" spans="1:1">
      <c r="A401" s="5">
        <v>38570</v>
      </c>
    </row>
    <row r="402" spans="1:1">
      <c r="A402" s="5">
        <v>38577</v>
      </c>
    </row>
    <row r="403" spans="1:1">
      <c r="A403" s="5">
        <v>38584</v>
      </c>
    </row>
    <row r="404" spans="1:1">
      <c r="A404" s="5">
        <v>38591</v>
      </c>
    </row>
    <row r="405" spans="1:1">
      <c r="A405" s="5">
        <v>38598</v>
      </c>
    </row>
    <row r="406" spans="1:1">
      <c r="A406" s="5">
        <v>38605</v>
      </c>
    </row>
    <row r="407" spans="1:1">
      <c r="A407" s="5">
        <v>38612</v>
      </c>
    </row>
    <row r="408" spans="1:1">
      <c r="A408" s="5">
        <v>38619</v>
      </c>
    </row>
    <row r="409" spans="1:1">
      <c r="A409" s="5">
        <v>38626</v>
      </c>
    </row>
    <row r="410" spans="1:1">
      <c r="A410" s="5">
        <v>38633</v>
      </c>
    </row>
    <row r="411" spans="1:1">
      <c r="A411" s="5">
        <v>38640</v>
      </c>
    </row>
    <row r="412" spans="1:1">
      <c r="A412" s="5">
        <v>38647</v>
      </c>
    </row>
    <row r="413" spans="1:1">
      <c r="A413" s="5">
        <v>38654</v>
      </c>
    </row>
    <row r="414" spans="1:1">
      <c r="A414" s="5">
        <v>38661</v>
      </c>
    </row>
    <row r="415" spans="1:1">
      <c r="A415" s="5">
        <v>38668</v>
      </c>
    </row>
    <row r="416" spans="1:1">
      <c r="A416" s="5">
        <v>38675</v>
      </c>
    </row>
    <row r="417" spans="1:1">
      <c r="A417" s="5">
        <v>38682</v>
      </c>
    </row>
    <row r="418" spans="1:1">
      <c r="A418" s="5">
        <v>38689</v>
      </c>
    </row>
    <row r="419" spans="1:1">
      <c r="A419" s="5">
        <v>38696</v>
      </c>
    </row>
    <row r="420" spans="1:1">
      <c r="A420" s="5">
        <v>38703</v>
      </c>
    </row>
    <row r="421" spans="1:1">
      <c r="A421" s="5">
        <v>38710</v>
      </c>
    </row>
    <row r="422" spans="1:1">
      <c r="A422" s="5">
        <v>38717</v>
      </c>
    </row>
    <row r="423" spans="1:1">
      <c r="A423" s="5">
        <v>38724</v>
      </c>
    </row>
    <row r="424" spans="1:1">
      <c r="A424" s="5">
        <v>38731</v>
      </c>
    </row>
    <row r="425" spans="1:1">
      <c r="A425" s="5">
        <v>38738</v>
      </c>
    </row>
    <row r="426" spans="1:1">
      <c r="A426" s="5">
        <v>38745</v>
      </c>
    </row>
    <row r="427" spans="1:1">
      <c r="A427" s="5">
        <v>38752</v>
      </c>
    </row>
    <row r="428" spans="1:1">
      <c r="A428" s="5">
        <v>38759</v>
      </c>
    </row>
    <row r="429" spans="1:1">
      <c r="A429" s="5">
        <v>38766</v>
      </c>
    </row>
    <row r="430" spans="1:1">
      <c r="A430" s="5">
        <v>38773</v>
      </c>
    </row>
    <row r="431" spans="1:1">
      <c r="A431" s="5">
        <v>38780</v>
      </c>
    </row>
    <row r="432" spans="1:1">
      <c r="A432" s="5">
        <v>38787</v>
      </c>
    </row>
    <row r="433" spans="1:1">
      <c r="A433" s="5">
        <v>38794</v>
      </c>
    </row>
    <row r="434" spans="1:1">
      <c r="A434" s="5">
        <v>38801</v>
      </c>
    </row>
    <row r="435" spans="1:1">
      <c r="A435" s="5">
        <v>38808</v>
      </c>
    </row>
    <row r="436" spans="1:1">
      <c r="A436" s="5">
        <v>38815</v>
      </c>
    </row>
    <row r="437" spans="1:1">
      <c r="A437" s="5">
        <v>38822</v>
      </c>
    </row>
    <row r="438" spans="1:1">
      <c r="A438" s="5">
        <v>38829</v>
      </c>
    </row>
    <row r="439" spans="1:1">
      <c r="A439" s="5">
        <v>38836</v>
      </c>
    </row>
    <row r="440" spans="1:1">
      <c r="A440" s="5">
        <v>38843</v>
      </c>
    </row>
    <row r="441" spans="1:1">
      <c r="A441" s="5">
        <v>38850</v>
      </c>
    </row>
    <row r="442" spans="1:1">
      <c r="A442" s="5">
        <v>38857</v>
      </c>
    </row>
    <row r="443" spans="1:1">
      <c r="A443" s="5">
        <v>38864</v>
      </c>
    </row>
    <row r="444" spans="1:1">
      <c r="A444" s="5">
        <v>38871</v>
      </c>
    </row>
    <row r="445" spans="1:1">
      <c r="A445" s="5">
        <v>38878</v>
      </c>
    </row>
    <row r="446" spans="1:1">
      <c r="A446" s="5">
        <v>38885</v>
      </c>
    </row>
    <row r="447" spans="1:1">
      <c r="A447" s="5">
        <v>38892</v>
      </c>
    </row>
    <row r="448" spans="1:1">
      <c r="A448" s="5">
        <v>38899</v>
      </c>
    </row>
    <row r="449" spans="1:1">
      <c r="A449" s="5">
        <v>38906</v>
      </c>
    </row>
    <row r="450" spans="1:1">
      <c r="A450" s="5">
        <v>38913</v>
      </c>
    </row>
    <row r="451" spans="1:1">
      <c r="A451" s="5">
        <v>38920</v>
      </c>
    </row>
    <row r="452" spans="1:1">
      <c r="A452" s="5">
        <v>38927</v>
      </c>
    </row>
    <row r="453" spans="1:1">
      <c r="A453" s="5">
        <v>38934</v>
      </c>
    </row>
    <row r="454" spans="1:1">
      <c r="A454" s="5">
        <v>38941</v>
      </c>
    </row>
    <row r="455" spans="1:1">
      <c r="A455" s="5">
        <v>38948</v>
      </c>
    </row>
    <row r="456" spans="1:1">
      <c r="A456" s="5">
        <v>38955</v>
      </c>
    </row>
    <row r="457" spans="1:1">
      <c r="A457" s="5">
        <v>38962</v>
      </c>
    </row>
    <row r="458" spans="1:1">
      <c r="A458" s="5">
        <v>38969</v>
      </c>
    </row>
    <row r="459" spans="1:1">
      <c r="A459" s="5">
        <v>38976</v>
      </c>
    </row>
    <row r="460" spans="1:1">
      <c r="A460" s="5">
        <v>38983</v>
      </c>
    </row>
    <row r="461" spans="1:1">
      <c r="A461" s="5">
        <v>38990</v>
      </c>
    </row>
    <row r="462" spans="1:1">
      <c r="A462" s="5">
        <v>38997</v>
      </c>
    </row>
    <row r="463" spans="1:1">
      <c r="A463" s="5">
        <v>39004</v>
      </c>
    </row>
    <row r="464" spans="1:1">
      <c r="A464" s="5">
        <v>39011</v>
      </c>
    </row>
    <row r="465" spans="1:1">
      <c r="A465" s="5">
        <v>39018</v>
      </c>
    </row>
    <row r="466" spans="1:1">
      <c r="A466" s="5">
        <v>39025</v>
      </c>
    </row>
    <row r="467" spans="1:1">
      <c r="A467" s="5">
        <v>39032</v>
      </c>
    </row>
    <row r="468" spans="1:1">
      <c r="A468" s="5">
        <v>39039</v>
      </c>
    </row>
    <row r="469" spans="1:1">
      <c r="A469" s="5">
        <v>39046</v>
      </c>
    </row>
    <row r="470" spans="1:1">
      <c r="A470" s="5">
        <v>39053</v>
      </c>
    </row>
    <row r="471" spans="1:1">
      <c r="A471" s="5">
        <v>39060</v>
      </c>
    </row>
    <row r="472" spans="1:1">
      <c r="A472" s="5">
        <v>39067</v>
      </c>
    </row>
    <row r="473" spans="1:1">
      <c r="A473" s="5">
        <v>39074</v>
      </c>
    </row>
    <row r="474" spans="1:1">
      <c r="A474" s="5">
        <v>39081</v>
      </c>
    </row>
    <row r="475" spans="1:1">
      <c r="A475" s="5">
        <v>39088</v>
      </c>
    </row>
    <row r="476" spans="1:1">
      <c r="A476" s="5">
        <v>39095</v>
      </c>
    </row>
    <row r="477" spans="1:1">
      <c r="A477" s="5">
        <v>39102</v>
      </c>
    </row>
    <row r="478" spans="1:1">
      <c r="A478" s="5">
        <v>39109</v>
      </c>
    </row>
    <row r="479" spans="1:1">
      <c r="A479" s="5">
        <v>39116</v>
      </c>
    </row>
    <row r="480" spans="1:1">
      <c r="A480" s="5">
        <v>39123</v>
      </c>
    </row>
    <row r="481" spans="1:1">
      <c r="A481" s="5">
        <v>39130</v>
      </c>
    </row>
    <row r="482" spans="1:1">
      <c r="A482" s="5">
        <v>39137</v>
      </c>
    </row>
    <row r="483" spans="1:1">
      <c r="A483" s="5">
        <v>39144</v>
      </c>
    </row>
    <row r="484" spans="1:1">
      <c r="A484" s="5">
        <v>39151</v>
      </c>
    </row>
    <row r="485" spans="1:1">
      <c r="A485" s="5">
        <v>39158</v>
      </c>
    </row>
    <row r="486" spans="1:1">
      <c r="A486" s="5">
        <v>39165</v>
      </c>
    </row>
    <row r="487" spans="1:1">
      <c r="A487" s="5">
        <v>39172</v>
      </c>
    </row>
    <row r="488" spans="1:1">
      <c r="A488" s="5">
        <v>39179</v>
      </c>
    </row>
    <row r="489" spans="1:1">
      <c r="A489" s="5">
        <v>39186</v>
      </c>
    </row>
    <row r="490" spans="1:1">
      <c r="A490" s="5">
        <v>39193</v>
      </c>
    </row>
    <row r="491" spans="1:1">
      <c r="A491" s="5">
        <v>39200</v>
      </c>
    </row>
    <row r="492" spans="1:1">
      <c r="A492" s="5">
        <v>39207</v>
      </c>
    </row>
    <row r="493" spans="1:1">
      <c r="A493" s="5">
        <v>39214</v>
      </c>
    </row>
    <row r="494" spans="1:1">
      <c r="A494" s="5">
        <v>39221</v>
      </c>
    </row>
    <row r="495" spans="1:1">
      <c r="A495" s="5">
        <v>39228</v>
      </c>
    </row>
    <row r="496" spans="1:1">
      <c r="A496" s="5">
        <v>39235</v>
      </c>
    </row>
    <row r="497" spans="1:1">
      <c r="A497" s="5">
        <v>39242</v>
      </c>
    </row>
    <row r="498" spans="1:1">
      <c r="A498" s="5">
        <v>39249</v>
      </c>
    </row>
    <row r="499" spans="1:1">
      <c r="A499" s="5">
        <v>39256</v>
      </c>
    </row>
    <row r="500" spans="1:1">
      <c r="A500" s="5">
        <v>39263</v>
      </c>
    </row>
    <row r="501" spans="1:1">
      <c r="A501" s="5">
        <v>39270</v>
      </c>
    </row>
    <row r="502" spans="1:1">
      <c r="A502" s="5">
        <v>39277</v>
      </c>
    </row>
    <row r="503" spans="1:1">
      <c r="A503" s="5">
        <v>39284</v>
      </c>
    </row>
    <row r="504" spans="1:1">
      <c r="A504" s="5">
        <v>39291</v>
      </c>
    </row>
    <row r="505" spans="1:1">
      <c r="A505" s="5">
        <v>39298</v>
      </c>
    </row>
    <row r="506" spans="1:1">
      <c r="A506" s="5">
        <v>39305</v>
      </c>
    </row>
    <row r="507" spans="1:1">
      <c r="A507" s="5">
        <v>39312</v>
      </c>
    </row>
    <row r="508" spans="1:1">
      <c r="A508" s="5">
        <v>39319</v>
      </c>
    </row>
    <row r="509" spans="1:1">
      <c r="A509" s="5">
        <v>39326</v>
      </c>
    </row>
    <row r="510" spans="1:1">
      <c r="A510" s="5">
        <v>39333</v>
      </c>
    </row>
    <row r="511" spans="1:1">
      <c r="A511" s="5">
        <v>39340</v>
      </c>
    </row>
    <row r="512" spans="1:1">
      <c r="A512" s="5">
        <v>39347</v>
      </c>
    </row>
    <row r="513" spans="1:1">
      <c r="A513" s="5">
        <v>39354</v>
      </c>
    </row>
    <row r="514" spans="1:1">
      <c r="A514" s="5">
        <v>39361</v>
      </c>
    </row>
    <row r="515" spans="1:1">
      <c r="A515" s="5">
        <v>39368</v>
      </c>
    </row>
    <row r="516" spans="1:1">
      <c r="A516" s="5">
        <v>39375</v>
      </c>
    </row>
    <row r="517" spans="1:1">
      <c r="A517" s="5">
        <v>39382</v>
      </c>
    </row>
    <row r="518" spans="1:1">
      <c r="A518" s="5">
        <v>39389</v>
      </c>
    </row>
    <row r="519" spans="1:1">
      <c r="A519" s="5">
        <v>39396</v>
      </c>
    </row>
    <row r="520" spans="1:1">
      <c r="A520" s="5">
        <v>39403</v>
      </c>
    </row>
    <row r="521" spans="1:1">
      <c r="A521" s="5">
        <v>39410</v>
      </c>
    </row>
    <row r="522" spans="1:1">
      <c r="A522" s="5">
        <v>39417</v>
      </c>
    </row>
    <row r="523" spans="1:1">
      <c r="A523" s="5">
        <v>39424</v>
      </c>
    </row>
    <row r="524" spans="1:1">
      <c r="A524" s="5">
        <v>39431</v>
      </c>
    </row>
    <row r="525" spans="1:1">
      <c r="A525" s="5">
        <v>39438</v>
      </c>
    </row>
    <row r="526" spans="1:1">
      <c r="A526" s="5">
        <v>39445</v>
      </c>
    </row>
    <row r="527" spans="1:1">
      <c r="A527" s="5">
        <v>39452</v>
      </c>
    </row>
    <row r="528" spans="1:1">
      <c r="A528" s="5">
        <v>39459</v>
      </c>
    </row>
    <row r="529" spans="1:1">
      <c r="A529" s="5">
        <v>39466</v>
      </c>
    </row>
    <row r="530" spans="1:1">
      <c r="A530" s="5">
        <v>39473</v>
      </c>
    </row>
    <row r="531" spans="1:1">
      <c r="A531" s="5">
        <v>39480</v>
      </c>
    </row>
    <row r="532" spans="1:1">
      <c r="A532" s="5">
        <v>39487</v>
      </c>
    </row>
    <row r="533" spans="1:1">
      <c r="A533" s="5">
        <v>39494</v>
      </c>
    </row>
    <row r="534" spans="1:1">
      <c r="A534" s="5">
        <v>39501</v>
      </c>
    </row>
    <row r="535" spans="1:1">
      <c r="A535" s="5">
        <v>39508</v>
      </c>
    </row>
    <row r="536" spans="1:1">
      <c r="A536" s="5">
        <v>39515</v>
      </c>
    </row>
    <row r="537" spans="1:1">
      <c r="A537" s="5">
        <v>39522</v>
      </c>
    </row>
    <row r="538" spans="1:1">
      <c r="A538" s="5">
        <v>39529</v>
      </c>
    </row>
    <row r="539" spans="1:1">
      <c r="A539" s="5">
        <v>39536</v>
      </c>
    </row>
    <row r="540" spans="1:1">
      <c r="A540" s="5">
        <v>39543</v>
      </c>
    </row>
    <row r="541" spans="1:1">
      <c r="A541" s="5">
        <v>39550</v>
      </c>
    </row>
    <row r="542" spans="1:1">
      <c r="A542" s="5">
        <v>39557</v>
      </c>
    </row>
    <row r="543" spans="1:1">
      <c r="A543" s="5">
        <v>39564</v>
      </c>
    </row>
    <row r="544" spans="1:1">
      <c r="A544" s="5">
        <v>39571</v>
      </c>
    </row>
    <row r="545" spans="1:1">
      <c r="A545" s="5">
        <v>39578</v>
      </c>
    </row>
    <row r="546" spans="1:1">
      <c r="A546" s="5">
        <v>39585</v>
      </c>
    </row>
    <row r="547" spans="1:1">
      <c r="A547" s="5">
        <v>39592</v>
      </c>
    </row>
    <row r="548" spans="1:1">
      <c r="A548" s="5">
        <v>39599</v>
      </c>
    </row>
    <row r="549" spans="1:1">
      <c r="A549" s="5">
        <v>39606</v>
      </c>
    </row>
    <row r="550" spans="1:1">
      <c r="A550" s="5">
        <v>39613</v>
      </c>
    </row>
    <row r="551" spans="1:1">
      <c r="A551" s="5">
        <v>39620</v>
      </c>
    </row>
    <row r="552" spans="1:1">
      <c r="A552" s="5">
        <v>39627</v>
      </c>
    </row>
    <row r="553" spans="1:1">
      <c r="A553" s="5">
        <v>39634</v>
      </c>
    </row>
    <row r="554" spans="1:1">
      <c r="A554" s="5">
        <v>39641</v>
      </c>
    </row>
    <row r="555" spans="1:1">
      <c r="A555" s="5">
        <v>39648</v>
      </c>
    </row>
    <row r="556" spans="1:1">
      <c r="A556" s="5">
        <v>39655</v>
      </c>
    </row>
    <row r="557" spans="1:1">
      <c r="A557" s="5">
        <v>39662</v>
      </c>
    </row>
    <row r="558" spans="1:1">
      <c r="A558" s="5">
        <v>39669</v>
      </c>
    </row>
    <row r="559" spans="1:1">
      <c r="A559" s="5">
        <v>39676</v>
      </c>
    </row>
    <row r="560" spans="1:1">
      <c r="A560" s="5">
        <v>39683</v>
      </c>
    </row>
    <row r="561" spans="1:1">
      <c r="A561" s="5">
        <v>39690</v>
      </c>
    </row>
    <row r="562" spans="1:1">
      <c r="A562" s="5">
        <v>39697</v>
      </c>
    </row>
    <row r="563" spans="1:1">
      <c r="A563" s="5">
        <v>39704</v>
      </c>
    </row>
    <row r="564" spans="1:1">
      <c r="A564" s="5">
        <v>39711</v>
      </c>
    </row>
    <row r="565" spans="1:1">
      <c r="A565" s="5">
        <v>39718</v>
      </c>
    </row>
    <row r="566" spans="1:1">
      <c r="A566" s="5">
        <v>39725</v>
      </c>
    </row>
    <row r="567" spans="1:1">
      <c r="A567" s="5">
        <v>39732</v>
      </c>
    </row>
    <row r="568" spans="1:1">
      <c r="A568" s="5">
        <v>39739</v>
      </c>
    </row>
    <row r="569" spans="1:1">
      <c r="A569" s="5">
        <v>39746</v>
      </c>
    </row>
    <row r="570" spans="1:1">
      <c r="A570" s="5">
        <v>39753</v>
      </c>
    </row>
    <row r="571" spans="1:1">
      <c r="A571" s="5">
        <v>39760</v>
      </c>
    </row>
    <row r="572" spans="1:1">
      <c r="A572" s="5">
        <v>39767</v>
      </c>
    </row>
    <row r="573" spans="1:1">
      <c r="A573" s="5">
        <v>39774</v>
      </c>
    </row>
    <row r="574" spans="1:1">
      <c r="A574" s="5">
        <v>39781</v>
      </c>
    </row>
    <row r="575" spans="1:1">
      <c r="A575" s="5">
        <v>39788</v>
      </c>
    </row>
    <row r="576" spans="1:1">
      <c r="A576" s="5">
        <v>39795</v>
      </c>
    </row>
    <row r="577" spans="1:1">
      <c r="A577" s="5">
        <v>39802</v>
      </c>
    </row>
    <row r="578" spans="1:1">
      <c r="A578" s="5">
        <v>39809</v>
      </c>
    </row>
    <row r="579" spans="1:1">
      <c r="A579" s="5">
        <v>39816</v>
      </c>
    </row>
    <row r="580" spans="1:1">
      <c r="A580" s="5">
        <v>39823</v>
      </c>
    </row>
    <row r="581" spans="1:1">
      <c r="A581" s="5">
        <v>39830</v>
      </c>
    </row>
    <row r="582" spans="1:1">
      <c r="A582" s="5">
        <v>39837</v>
      </c>
    </row>
    <row r="583" spans="1:1">
      <c r="A583" s="5">
        <v>39844</v>
      </c>
    </row>
    <row r="584" spans="1:1">
      <c r="A584" s="5">
        <v>39851</v>
      </c>
    </row>
    <row r="585" spans="1:1">
      <c r="A585" s="5">
        <v>39858</v>
      </c>
    </row>
    <row r="586" spans="1:1">
      <c r="A586" s="5">
        <v>39865</v>
      </c>
    </row>
    <row r="587" spans="1:1">
      <c r="A587" s="5">
        <v>39872</v>
      </c>
    </row>
    <row r="588" spans="1:1">
      <c r="A588" s="5">
        <v>39879</v>
      </c>
    </row>
    <row r="589" spans="1:1">
      <c r="A589" s="5">
        <v>39886</v>
      </c>
    </row>
    <row r="590" spans="1:1">
      <c r="A590" s="5">
        <v>39893</v>
      </c>
    </row>
    <row r="591" spans="1:1">
      <c r="A591" s="5">
        <v>39900</v>
      </c>
    </row>
    <row r="592" spans="1:1">
      <c r="A592" s="5">
        <v>39907</v>
      </c>
    </row>
    <row r="593" spans="1:1">
      <c r="A593" s="5">
        <v>39914</v>
      </c>
    </row>
    <row r="594" spans="1:1">
      <c r="A594" s="5">
        <v>39921</v>
      </c>
    </row>
    <row r="595" spans="1:1">
      <c r="A595" s="5">
        <v>39928</v>
      </c>
    </row>
    <row r="596" spans="1:1">
      <c r="A596" s="5">
        <v>39935</v>
      </c>
    </row>
    <row r="597" spans="1:1">
      <c r="A597" s="5">
        <v>39942</v>
      </c>
    </row>
    <row r="598" spans="1:1">
      <c r="A598" s="5">
        <v>39949</v>
      </c>
    </row>
    <row r="599" spans="1:1">
      <c r="A599" s="5">
        <v>39956</v>
      </c>
    </row>
    <row r="600" spans="1:1">
      <c r="A600" s="5">
        <v>39963</v>
      </c>
    </row>
    <row r="601" spans="1:1">
      <c r="A601" s="5">
        <v>39970</v>
      </c>
    </row>
    <row r="602" spans="1:1">
      <c r="A602" s="5">
        <v>39977</v>
      </c>
    </row>
    <row r="603" spans="1:1">
      <c r="A603" s="5">
        <v>39984</v>
      </c>
    </row>
    <row r="604" spans="1:1">
      <c r="A604" s="5">
        <v>39991</v>
      </c>
    </row>
    <row r="605" spans="1:1">
      <c r="A605" s="5">
        <v>39998</v>
      </c>
    </row>
    <row r="606" spans="1:1">
      <c r="A606" s="5">
        <v>40005</v>
      </c>
    </row>
    <row r="607" spans="1:1">
      <c r="A607" s="5">
        <v>40012</v>
      </c>
    </row>
    <row r="608" spans="1:1">
      <c r="A608" s="5">
        <v>40019</v>
      </c>
    </row>
    <row r="609" spans="1:1">
      <c r="A609" s="5">
        <v>40026</v>
      </c>
    </row>
    <row r="610" spans="1:1">
      <c r="A610" s="5">
        <v>40033</v>
      </c>
    </row>
    <row r="611" spans="1:1">
      <c r="A611" s="5">
        <v>40040</v>
      </c>
    </row>
    <row r="612" spans="1:1">
      <c r="A612" s="5">
        <v>40047</v>
      </c>
    </row>
    <row r="613" spans="1:1">
      <c r="A613" s="5">
        <v>40054</v>
      </c>
    </row>
    <row r="614" spans="1:1">
      <c r="A614" s="5">
        <v>40061</v>
      </c>
    </row>
    <row r="615" spans="1:1">
      <c r="A615" s="5">
        <v>40068</v>
      </c>
    </row>
    <row r="616" spans="1:1">
      <c r="A616" s="5">
        <v>40075</v>
      </c>
    </row>
    <row r="617" spans="1:1">
      <c r="A617" s="5">
        <v>40082</v>
      </c>
    </row>
    <row r="618" spans="1:1">
      <c r="A618" s="5">
        <v>40089</v>
      </c>
    </row>
    <row r="619" spans="1:1">
      <c r="A619" s="5">
        <v>40096</v>
      </c>
    </row>
    <row r="620" spans="1:1">
      <c r="A620" s="5">
        <v>40103</v>
      </c>
    </row>
    <row r="621" spans="1:1">
      <c r="A621" s="5">
        <v>40110</v>
      </c>
    </row>
    <row r="622" spans="1:1">
      <c r="A622" s="5">
        <v>40117</v>
      </c>
    </row>
    <row r="623" spans="1:1">
      <c r="A623" s="5">
        <v>40124</v>
      </c>
    </row>
    <row r="624" spans="1:1">
      <c r="A624" s="5">
        <v>40131</v>
      </c>
    </row>
    <row r="625" spans="1:1">
      <c r="A625" s="5">
        <v>40138</v>
      </c>
    </row>
    <row r="626" spans="1:1">
      <c r="A626" s="5">
        <v>40145</v>
      </c>
    </row>
    <row r="627" spans="1:1">
      <c r="A627" s="5">
        <v>40152</v>
      </c>
    </row>
    <row r="628" spans="1:1">
      <c r="A628" s="5">
        <v>40159</v>
      </c>
    </row>
    <row r="629" spans="1:1">
      <c r="A629" s="5">
        <v>40166</v>
      </c>
    </row>
    <row r="630" spans="1:1">
      <c r="A630" s="5">
        <v>40173</v>
      </c>
    </row>
    <row r="631" spans="1:1">
      <c r="A631" s="5">
        <v>40180</v>
      </c>
    </row>
    <row r="632" spans="1:1">
      <c r="A632" s="5">
        <v>40187</v>
      </c>
    </row>
    <row r="633" spans="1:1">
      <c r="A633" s="5">
        <v>40194</v>
      </c>
    </row>
    <row r="634" spans="1:1">
      <c r="A634" s="5">
        <v>40201</v>
      </c>
    </row>
    <row r="635" spans="1:1">
      <c r="A635" s="5">
        <v>40208</v>
      </c>
    </row>
    <row r="636" spans="1:1">
      <c r="A636" s="5">
        <v>40215</v>
      </c>
    </row>
    <row r="637" spans="1:1">
      <c r="A637" s="5">
        <v>40222</v>
      </c>
    </row>
    <row r="638" spans="1:1">
      <c r="A638" s="5">
        <v>40229</v>
      </c>
    </row>
    <row r="639" spans="1:1">
      <c r="A639" s="5">
        <v>40236</v>
      </c>
    </row>
    <row r="640" spans="1:1">
      <c r="A640" s="5">
        <v>40243</v>
      </c>
    </row>
    <row r="641" spans="1:1">
      <c r="A641" s="5">
        <v>40250</v>
      </c>
    </row>
    <row r="642" spans="1:1">
      <c r="A642" s="5">
        <v>40257</v>
      </c>
    </row>
    <row r="643" spans="1:1">
      <c r="A643" s="5">
        <v>40264</v>
      </c>
    </row>
    <row r="644" spans="1:1">
      <c r="A644" s="5">
        <v>40271</v>
      </c>
    </row>
    <row r="645" spans="1:1">
      <c r="A645" s="5">
        <v>40278</v>
      </c>
    </row>
    <row r="646" spans="1:1">
      <c r="A646" s="5">
        <v>40285</v>
      </c>
    </row>
    <row r="647" spans="1:1">
      <c r="A647" s="5">
        <v>40292</v>
      </c>
    </row>
    <row r="648" spans="1:1">
      <c r="A648" s="5">
        <v>40299</v>
      </c>
    </row>
    <row r="649" spans="1:1">
      <c r="A649" s="5">
        <v>40306</v>
      </c>
    </row>
    <row r="650" spans="1:1">
      <c r="A650" s="5">
        <v>40313</v>
      </c>
    </row>
    <row r="651" spans="1:1">
      <c r="A651" s="5">
        <v>40320</v>
      </c>
    </row>
    <row r="652" spans="1:1">
      <c r="A652" s="5">
        <v>40327</v>
      </c>
    </row>
    <row r="653" spans="1:1">
      <c r="A653" s="5">
        <v>40334</v>
      </c>
    </row>
    <row r="654" spans="1:1">
      <c r="A654" s="5">
        <v>40341</v>
      </c>
    </row>
    <row r="655" spans="1:1">
      <c r="A655" s="5">
        <v>40348</v>
      </c>
    </row>
    <row r="656" spans="1:1">
      <c r="A656" s="5">
        <v>40355</v>
      </c>
    </row>
    <row r="657" spans="1:1">
      <c r="A657" s="5">
        <v>40362</v>
      </c>
    </row>
    <row r="658" spans="1:1">
      <c r="A658" s="5">
        <v>40369</v>
      </c>
    </row>
    <row r="659" spans="1:1">
      <c r="A659" s="5">
        <v>40376</v>
      </c>
    </row>
    <row r="660" spans="1:1">
      <c r="A660" s="5">
        <v>40383</v>
      </c>
    </row>
    <row r="661" spans="1:1">
      <c r="A661" s="5">
        <v>40390</v>
      </c>
    </row>
    <row r="662" spans="1:1">
      <c r="A662" s="5">
        <v>40397</v>
      </c>
    </row>
    <row r="663" spans="1:1">
      <c r="A663" s="5">
        <v>40404</v>
      </c>
    </row>
    <row r="664" spans="1:1">
      <c r="A664" s="5">
        <v>40411</v>
      </c>
    </row>
    <row r="665" spans="1:1">
      <c r="A665" s="5">
        <v>40418</v>
      </c>
    </row>
    <row r="666" spans="1:1">
      <c r="A666" s="5">
        <v>40425</v>
      </c>
    </row>
    <row r="667" spans="1:1">
      <c r="A667" s="5">
        <v>40432</v>
      </c>
    </row>
    <row r="668" spans="1:1">
      <c r="A668" s="5">
        <v>40439</v>
      </c>
    </row>
    <row r="669" spans="1:1">
      <c r="A669" s="5">
        <v>40446</v>
      </c>
    </row>
    <row r="670" spans="1:1">
      <c r="A670" s="5">
        <v>40453</v>
      </c>
    </row>
    <row r="671" spans="1:1">
      <c r="A671" s="5">
        <v>40460</v>
      </c>
    </row>
    <row r="672" spans="1:1">
      <c r="A672" s="5">
        <v>40467</v>
      </c>
    </row>
    <row r="673" spans="1:1">
      <c r="A673" s="5">
        <v>40474</v>
      </c>
    </row>
    <row r="674" spans="1:1">
      <c r="A674" s="5">
        <v>40481</v>
      </c>
    </row>
    <row r="675" spans="1:1">
      <c r="A675" s="5">
        <v>40488</v>
      </c>
    </row>
    <row r="676" spans="1:1">
      <c r="A676" s="5">
        <v>40495</v>
      </c>
    </row>
    <row r="677" spans="1:1">
      <c r="A677" s="5">
        <v>40502</v>
      </c>
    </row>
    <row r="678" spans="1:1">
      <c r="A678" s="5">
        <v>40509</v>
      </c>
    </row>
    <row r="679" spans="1:1">
      <c r="A679" s="5">
        <v>40516</v>
      </c>
    </row>
    <row r="680" spans="1:1">
      <c r="A680" s="5">
        <v>40523</v>
      </c>
    </row>
    <row r="681" spans="1:1">
      <c r="A681" s="5">
        <v>40530</v>
      </c>
    </row>
    <row r="682" spans="1:1">
      <c r="A682" s="5">
        <v>40537</v>
      </c>
    </row>
    <row r="683" spans="1:1">
      <c r="A683" s="5">
        <v>40544</v>
      </c>
    </row>
    <row r="684" spans="1:1">
      <c r="A684" s="5">
        <v>40551</v>
      </c>
    </row>
    <row r="685" spans="1:1">
      <c r="A685" s="5">
        <v>40558</v>
      </c>
    </row>
    <row r="686" spans="1:1">
      <c r="A686" s="5">
        <v>40565</v>
      </c>
    </row>
    <row r="687" spans="1:1">
      <c r="A687" s="5">
        <v>40572</v>
      </c>
    </row>
    <row r="688" spans="1:1">
      <c r="A688" s="5">
        <v>40579</v>
      </c>
    </row>
    <row r="689" spans="1:1">
      <c r="A689" s="5">
        <v>40586</v>
      </c>
    </row>
    <row r="690" spans="1:1">
      <c r="A690" s="5">
        <v>40593</v>
      </c>
    </row>
    <row r="691" spans="1:1">
      <c r="A691" s="5">
        <v>40600</v>
      </c>
    </row>
    <row r="692" spans="1:1">
      <c r="A692" s="5">
        <v>40607</v>
      </c>
    </row>
    <row r="693" spans="1:1">
      <c r="A693" s="5">
        <v>40614</v>
      </c>
    </row>
    <row r="694" spans="1:1">
      <c r="A694" s="5">
        <v>40621</v>
      </c>
    </row>
    <row r="695" spans="1:1">
      <c r="A695" s="5">
        <v>40628</v>
      </c>
    </row>
    <row r="696" spans="1:1">
      <c r="A696" s="5">
        <v>40635</v>
      </c>
    </row>
    <row r="697" spans="1:1">
      <c r="A697" s="5">
        <v>40642</v>
      </c>
    </row>
    <row r="698" spans="1:1">
      <c r="A698" s="5">
        <v>40649</v>
      </c>
    </row>
    <row r="699" spans="1:1">
      <c r="A699" s="5">
        <v>40656</v>
      </c>
    </row>
    <row r="700" spans="1:1">
      <c r="A700" s="5">
        <v>40663</v>
      </c>
    </row>
    <row r="701" spans="1:1">
      <c r="A701" s="5">
        <v>40670</v>
      </c>
    </row>
    <row r="702" spans="1:1">
      <c r="A702" s="5">
        <v>40677</v>
      </c>
    </row>
    <row r="703" spans="1:1">
      <c r="A703" s="5">
        <v>40684</v>
      </c>
    </row>
    <row r="704" spans="1:1">
      <c r="A704" s="5">
        <v>40691</v>
      </c>
    </row>
    <row r="705" spans="1:1">
      <c r="A705" s="5">
        <v>40698</v>
      </c>
    </row>
    <row r="706" spans="1:1">
      <c r="A706" s="5">
        <v>40705</v>
      </c>
    </row>
    <row r="707" spans="1:1">
      <c r="A707" s="5">
        <v>40712</v>
      </c>
    </row>
    <row r="708" spans="1:1">
      <c r="A708" s="5">
        <v>40719</v>
      </c>
    </row>
    <row r="709" spans="1:1">
      <c r="A709" s="5">
        <v>40726</v>
      </c>
    </row>
    <row r="710" spans="1:1">
      <c r="A710" s="5">
        <v>40733</v>
      </c>
    </row>
    <row r="711" spans="1:1">
      <c r="A711" s="5">
        <v>40740</v>
      </c>
    </row>
    <row r="712" spans="1:1">
      <c r="A712" s="5">
        <v>40747</v>
      </c>
    </row>
    <row r="713" spans="1:1">
      <c r="A713" s="5">
        <v>40754</v>
      </c>
    </row>
    <row r="714" spans="1:1">
      <c r="A714" s="5">
        <v>40761</v>
      </c>
    </row>
    <row r="715" spans="1:1">
      <c r="A715" s="5">
        <v>40768</v>
      </c>
    </row>
    <row r="716" spans="1:1">
      <c r="A716" s="5">
        <v>40775</v>
      </c>
    </row>
    <row r="717" spans="1:1">
      <c r="A717" s="5">
        <v>40782</v>
      </c>
    </row>
    <row r="718" spans="1:1">
      <c r="A718" s="5">
        <v>40789</v>
      </c>
    </row>
    <row r="719" spans="1:1">
      <c r="A719" s="5">
        <v>40796</v>
      </c>
    </row>
    <row r="720" spans="1:1">
      <c r="A720" s="5">
        <v>40803</v>
      </c>
    </row>
    <row r="721" spans="1:1">
      <c r="A721" s="5">
        <v>40810</v>
      </c>
    </row>
    <row r="722" spans="1:1">
      <c r="A722" s="5">
        <v>40817</v>
      </c>
    </row>
    <row r="723" spans="1:1">
      <c r="A723" s="5">
        <v>40824</v>
      </c>
    </row>
    <row r="724" spans="1:1">
      <c r="A724" s="5">
        <v>40831</v>
      </c>
    </row>
    <row r="725" spans="1:1">
      <c r="A725" s="5">
        <v>40838</v>
      </c>
    </row>
    <row r="726" spans="1:1">
      <c r="A726" s="5">
        <v>40845</v>
      </c>
    </row>
    <row r="727" spans="1:1">
      <c r="A727" s="5">
        <v>40852</v>
      </c>
    </row>
    <row r="728" spans="1:1">
      <c r="A728" s="5">
        <v>40859</v>
      </c>
    </row>
    <row r="729" spans="1:1">
      <c r="A729" s="5">
        <v>40866</v>
      </c>
    </row>
    <row r="730" spans="1:1">
      <c r="A730" s="5">
        <v>40873</v>
      </c>
    </row>
    <row r="731" spans="1:1">
      <c r="A731" s="5">
        <v>40880</v>
      </c>
    </row>
    <row r="732" spans="1:1">
      <c r="A732" s="5">
        <v>40887</v>
      </c>
    </row>
    <row r="733" spans="1:1">
      <c r="A733" s="5">
        <v>40894</v>
      </c>
    </row>
    <row r="734" spans="1:1">
      <c r="A734" s="5">
        <v>40901</v>
      </c>
    </row>
    <row r="735" spans="1:1">
      <c r="A735" s="5">
        <v>40908</v>
      </c>
    </row>
    <row r="736" spans="1:1">
      <c r="A736" s="5">
        <v>40915</v>
      </c>
    </row>
    <row r="737" spans="1:1">
      <c r="A737" s="5">
        <v>40922</v>
      </c>
    </row>
    <row r="738" spans="1:1">
      <c r="A738" s="5">
        <v>40929</v>
      </c>
    </row>
    <row r="739" spans="1:1">
      <c r="A739" s="5">
        <v>40936</v>
      </c>
    </row>
    <row r="740" spans="1:1">
      <c r="A740" s="5">
        <v>40943</v>
      </c>
    </row>
    <row r="741" spans="1:1">
      <c r="A741" s="5">
        <v>40950</v>
      </c>
    </row>
    <row r="742" spans="1:1">
      <c r="A742" s="5">
        <v>40957</v>
      </c>
    </row>
    <row r="743" spans="1:1">
      <c r="A743" s="5">
        <v>40964</v>
      </c>
    </row>
    <row r="744" spans="1:1">
      <c r="A744" s="5">
        <v>40971</v>
      </c>
    </row>
    <row r="745" spans="1:1">
      <c r="A745" s="5">
        <v>40978</v>
      </c>
    </row>
    <row r="746" spans="1:1">
      <c r="A746" s="5">
        <v>40985</v>
      </c>
    </row>
    <row r="747" spans="1:1">
      <c r="A747" s="5">
        <v>40992</v>
      </c>
    </row>
    <row r="748" spans="1:1">
      <c r="A748" s="5">
        <v>40999</v>
      </c>
    </row>
    <row r="749" spans="1:1">
      <c r="A749" s="5">
        <v>41006</v>
      </c>
    </row>
    <row r="750" spans="1:1">
      <c r="A750" s="5">
        <v>41013</v>
      </c>
    </row>
    <row r="751" spans="1:1">
      <c r="A751" s="5">
        <v>41020</v>
      </c>
    </row>
    <row r="752" spans="1:1">
      <c r="A752" s="5">
        <v>41027</v>
      </c>
    </row>
    <row r="753" spans="1:1">
      <c r="A753" s="5">
        <v>41034</v>
      </c>
    </row>
    <row r="754" spans="1:1">
      <c r="A754" s="5">
        <v>41041</v>
      </c>
    </row>
    <row r="755" spans="1:1">
      <c r="A755" s="5">
        <v>41048</v>
      </c>
    </row>
    <row r="756" spans="1:1">
      <c r="A756" s="5">
        <v>41055</v>
      </c>
    </row>
    <row r="757" spans="1:1">
      <c r="A757" s="5">
        <v>41062</v>
      </c>
    </row>
    <row r="758" spans="1:1">
      <c r="A758" s="5">
        <v>41069</v>
      </c>
    </row>
    <row r="759" spans="1:1">
      <c r="A759" s="5">
        <v>41076</v>
      </c>
    </row>
    <row r="760" spans="1:1">
      <c r="A760" s="5">
        <v>41083</v>
      </c>
    </row>
    <row r="761" spans="1:1">
      <c r="A761" s="5">
        <v>41090</v>
      </c>
    </row>
    <row r="762" spans="1:1">
      <c r="A762" s="5">
        <v>41097</v>
      </c>
    </row>
    <row r="763" spans="1:1">
      <c r="A763" s="5">
        <v>41104</v>
      </c>
    </row>
    <row r="764" spans="1:1">
      <c r="A764" s="5">
        <v>41111</v>
      </c>
    </row>
    <row r="765" spans="1:1">
      <c r="A765" s="5">
        <v>41118</v>
      </c>
    </row>
    <row r="766" spans="1:1">
      <c r="A766" s="5">
        <v>41125</v>
      </c>
    </row>
    <row r="767" spans="1:1">
      <c r="A767" s="5">
        <v>41132</v>
      </c>
    </row>
    <row r="768" spans="1:1">
      <c r="A768" s="5">
        <v>41139</v>
      </c>
    </row>
    <row r="769" spans="1:1">
      <c r="A769" s="5">
        <v>41146</v>
      </c>
    </row>
    <row r="770" spans="1:1">
      <c r="A770" s="5">
        <v>41153</v>
      </c>
    </row>
    <row r="771" spans="1:1">
      <c r="A771" s="5">
        <v>41160</v>
      </c>
    </row>
    <row r="772" spans="1:1">
      <c r="A772" s="5">
        <v>41167</v>
      </c>
    </row>
    <row r="773" spans="1:1">
      <c r="A773" s="5">
        <v>41174</v>
      </c>
    </row>
    <row r="774" spans="1:1">
      <c r="A774" s="5">
        <v>41181</v>
      </c>
    </row>
    <row r="775" spans="1:1">
      <c r="A775" s="5">
        <v>41188</v>
      </c>
    </row>
    <row r="776" spans="1:1">
      <c r="A776" s="5">
        <v>41195</v>
      </c>
    </row>
    <row r="777" spans="1:1">
      <c r="A777" s="5">
        <v>41202</v>
      </c>
    </row>
    <row r="778" spans="1:1">
      <c r="A778" s="5">
        <v>41209</v>
      </c>
    </row>
    <row r="779" spans="1:1">
      <c r="A779" s="5">
        <v>41216</v>
      </c>
    </row>
    <row r="780" spans="1:1">
      <c r="A780" s="5">
        <v>41223</v>
      </c>
    </row>
    <row r="781" spans="1:1">
      <c r="A781" s="5">
        <v>41230</v>
      </c>
    </row>
    <row r="782" spans="1:1">
      <c r="A782" s="5">
        <v>41237</v>
      </c>
    </row>
    <row r="783" spans="1:1">
      <c r="A783" s="5">
        <v>41244</v>
      </c>
    </row>
    <row r="784" spans="1:1">
      <c r="A784" s="5">
        <v>41251</v>
      </c>
    </row>
    <row r="785" spans="1:1">
      <c r="A785" s="5">
        <v>41258</v>
      </c>
    </row>
    <row r="786" spans="1:1">
      <c r="A786" s="5">
        <v>41265</v>
      </c>
    </row>
    <row r="787" spans="1:1">
      <c r="A787" s="5">
        <v>41272</v>
      </c>
    </row>
    <row r="788" spans="1:1">
      <c r="A788" s="5">
        <v>41279</v>
      </c>
    </row>
    <row r="789" spans="1:1">
      <c r="A789" s="5">
        <v>41286</v>
      </c>
    </row>
    <row r="790" spans="1:1">
      <c r="A790" s="5">
        <v>41293</v>
      </c>
    </row>
    <row r="791" spans="1:1">
      <c r="A791" s="5">
        <v>41300</v>
      </c>
    </row>
    <row r="792" spans="1:1">
      <c r="A792" s="5">
        <v>41307</v>
      </c>
    </row>
    <row r="793" spans="1:1">
      <c r="A793" s="5">
        <v>41314</v>
      </c>
    </row>
    <row r="794" spans="1:1">
      <c r="A794" s="5">
        <v>41321</v>
      </c>
    </row>
    <row r="795" spans="1:1">
      <c r="A795" s="5">
        <v>41328</v>
      </c>
    </row>
    <row r="796" spans="1:1">
      <c r="A796" s="5">
        <v>41335</v>
      </c>
    </row>
    <row r="797" spans="1:1">
      <c r="A797" s="5">
        <v>41342</v>
      </c>
    </row>
    <row r="798" spans="1:1">
      <c r="A798" s="5">
        <v>41349</v>
      </c>
    </row>
    <row r="799" spans="1:1">
      <c r="A799" s="5">
        <v>41356</v>
      </c>
    </row>
    <row r="800" spans="1:1">
      <c r="A800" s="5">
        <v>41363</v>
      </c>
    </row>
    <row r="801" spans="1:1">
      <c r="A801" s="5">
        <v>41370</v>
      </c>
    </row>
    <row r="802" spans="1:1">
      <c r="A802" s="5">
        <v>41377</v>
      </c>
    </row>
    <row r="803" spans="1:1">
      <c r="A803" s="5">
        <v>41384</v>
      </c>
    </row>
    <row r="804" spans="1:1">
      <c r="A804" s="5">
        <v>41391</v>
      </c>
    </row>
    <row r="805" spans="1:1">
      <c r="A805" s="5">
        <v>41398</v>
      </c>
    </row>
    <row r="806" spans="1:1">
      <c r="A806" s="5">
        <v>41405</v>
      </c>
    </row>
    <row r="807" spans="1:1">
      <c r="A807" s="5">
        <v>41412</v>
      </c>
    </row>
    <row r="808" spans="1:1">
      <c r="A808" s="5">
        <v>41419</v>
      </c>
    </row>
    <row r="809" spans="1:1">
      <c r="A809" s="5">
        <v>41426</v>
      </c>
    </row>
    <row r="810" spans="1:1">
      <c r="A810" s="5">
        <v>41433</v>
      </c>
    </row>
    <row r="811" spans="1:1">
      <c r="A811" s="5">
        <v>41440</v>
      </c>
    </row>
    <row r="812" spans="1:1">
      <c r="A812" s="5">
        <v>41447</v>
      </c>
    </row>
    <row r="813" spans="1:1">
      <c r="A813" s="5">
        <v>41454</v>
      </c>
    </row>
    <row r="814" spans="1:1">
      <c r="A814" s="5">
        <v>41461</v>
      </c>
    </row>
    <row r="815" spans="1:1">
      <c r="A815" s="5">
        <v>41468</v>
      </c>
    </row>
    <row r="816" spans="1:1">
      <c r="A816" s="5">
        <v>41475</v>
      </c>
    </row>
    <row r="817" spans="1:1">
      <c r="A817" s="5">
        <v>41482</v>
      </c>
    </row>
    <row r="818" spans="1:1">
      <c r="A818" s="5">
        <v>41489</v>
      </c>
    </row>
    <row r="819" spans="1:1">
      <c r="A819" s="5">
        <v>41496</v>
      </c>
    </row>
    <row r="820" spans="1:1">
      <c r="A820" s="5">
        <v>41503</v>
      </c>
    </row>
    <row r="821" spans="1:1">
      <c r="A821" s="5">
        <v>41510</v>
      </c>
    </row>
    <row r="822" spans="1:1">
      <c r="A822" s="5">
        <v>41517</v>
      </c>
    </row>
    <row r="823" spans="1:1">
      <c r="A823" s="5">
        <v>41524</v>
      </c>
    </row>
    <row r="824" spans="1:1">
      <c r="A824" s="5">
        <v>41531</v>
      </c>
    </row>
    <row r="825" spans="1:1">
      <c r="A825" s="5">
        <v>41538</v>
      </c>
    </row>
    <row r="826" spans="1:1">
      <c r="A826" s="5">
        <v>41545</v>
      </c>
    </row>
    <row r="827" spans="1:1">
      <c r="A827" s="5">
        <v>41552</v>
      </c>
    </row>
    <row r="828" spans="1:1">
      <c r="A828" s="5">
        <v>41559</v>
      </c>
    </row>
    <row r="829" spans="1:1">
      <c r="A829" s="5">
        <v>41566</v>
      </c>
    </row>
    <row r="830" spans="1:1">
      <c r="A830" s="5">
        <v>41573</v>
      </c>
    </row>
    <row r="831" spans="1:1">
      <c r="A831" s="5">
        <v>41580</v>
      </c>
    </row>
    <row r="832" spans="1:1">
      <c r="A832" s="5">
        <v>41587</v>
      </c>
    </row>
    <row r="833" spans="1:1">
      <c r="A833" s="5">
        <v>41594</v>
      </c>
    </row>
    <row r="834" spans="1:1">
      <c r="A834" s="5">
        <v>41601</v>
      </c>
    </row>
    <row r="835" spans="1:1">
      <c r="A835" s="5">
        <v>41608</v>
      </c>
    </row>
    <row r="836" spans="1:1">
      <c r="A836" s="5">
        <v>41615</v>
      </c>
    </row>
    <row r="837" spans="1:1">
      <c r="A837" s="5">
        <v>41622</v>
      </c>
    </row>
    <row r="838" spans="1:1">
      <c r="A838" s="5">
        <v>41629</v>
      </c>
    </row>
    <row r="839" spans="1:1">
      <c r="A839" s="5">
        <v>41636</v>
      </c>
    </row>
    <row r="840" spans="1:1">
      <c r="A840" s="5">
        <v>41643</v>
      </c>
    </row>
    <row r="841" spans="1:1">
      <c r="A841" s="5">
        <v>41650</v>
      </c>
    </row>
    <row r="842" spans="1:1">
      <c r="A842" s="5">
        <v>41657</v>
      </c>
    </row>
    <row r="843" spans="1:1">
      <c r="A843" s="5">
        <v>41664</v>
      </c>
    </row>
    <row r="844" spans="1:1">
      <c r="A844" s="5">
        <v>41671</v>
      </c>
    </row>
    <row r="845" spans="1:1">
      <c r="A845" s="5">
        <v>41678</v>
      </c>
    </row>
    <row r="846" spans="1:1">
      <c r="A846" s="5">
        <v>41685</v>
      </c>
    </row>
    <row r="847" spans="1:1">
      <c r="A847" s="5">
        <v>41692</v>
      </c>
    </row>
    <row r="848" spans="1:1">
      <c r="A848" s="5">
        <v>41699</v>
      </c>
    </row>
    <row r="849" spans="1:1">
      <c r="A849" s="5">
        <v>41706</v>
      </c>
    </row>
    <row r="850" spans="1:1">
      <c r="A850" s="5">
        <v>41713</v>
      </c>
    </row>
    <row r="851" spans="1:1">
      <c r="A851" s="5">
        <v>41720</v>
      </c>
    </row>
    <row r="852" spans="1:1">
      <c r="A852" s="5">
        <v>41727</v>
      </c>
    </row>
    <row r="853" spans="1:1">
      <c r="A853" s="5">
        <v>41734</v>
      </c>
    </row>
    <row r="854" spans="1:1">
      <c r="A854" s="5">
        <v>41741</v>
      </c>
    </row>
    <row r="855" spans="1:1">
      <c r="A855" s="5">
        <v>41748</v>
      </c>
    </row>
    <row r="856" spans="1:1">
      <c r="A856" s="5">
        <v>41755</v>
      </c>
    </row>
    <row r="857" spans="1:1">
      <c r="A857" s="5">
        <v>41762</v>
      </c>
    </row>
    <row r="858" spans="1:1">
      <c r="A858" s="5">
        <v>41769</v>
      </c>
    </row>
    <row r="859" spans="1:1">
      <c r="A859" s="5">
        <v>41776</v>
      </c>
    </row>
    <row r="860" spans="1:1">
      <c r="A860" s="5">
        <v>41783</v>
      </c>
    </row>
    <row r="861" spans="1:1">
      <c r="A861" s="5">
        <v>41790</v>
      </c>
    </row>
    <row r="862" spans="1:1">
      <c r="A862" s="5">
        <v>41797</v>
      </c>
    </row>
    <row r="863" spans="1:1">
      <c r="A863" s="5">
        <v>41804</v>
      </c>
    </row>
    <row r="864" spans="1:1">
      <c r="A864" s="5">
        <v>41811</v>
      </c>
    </row>
    <row r="865" spans="1:1">
      <c r="A865" s="5">
        <v>41818</v>
      </c>
    </row>
    <row r="866" spans="1:1">
      <c r="A866" s="5">
        <v>41825</v>
      </c>
    </row>
    <row r="867" spans="1:1">
      <c r="A867" s="5">
        <v>41832</v>
      </c>
    </row>
    <row r="868" spans="1:1">
      <c r="A868" s="5">
        <v>41839</v>
      </c>
    </row>
    <row r="869" spans="1:1">
      <c r="A869" s="5">
        <v>41846</v>
      </c>
    </row>
    <row r="870" spans="1:1">
      <c r="A870" s="5">
        <v>41853</v>
      </c>
    </row>
    <row r="871" spans="1:1">
      <c r="A871" s="5">
        <v>41860</v>
      </c>
    </row>
    <row r="872" spans="1:1">
      <c r="A872" s="5">
        <v>41867</v>
      </c>
    </row>
    <row r="873" spans="1:1">
      <c r="A873" s="5">
        <v>41874</v>
      </c>
    </row>
    <row r="874" spans="1:1">
      <c r="A874" s="5">
        <v>41881</v>
      </c>
    </row>
    <row r="875" spans="1:1">
      <c r="A875" s="5">
        <v>41888</v>
      </c>
    </row>
    <row r="876" spans="1:1">
      <c r="A876" s="5">
        <v>41895</v>
      </c>
    </row>
    <row r="877" spans="1:1">
      <c r="A877" s="5">
        <v>41902</v>
      </c>
    </row>
    <row r="878" spans="1:1">
      <c r="A878" s="5">
        <v>41909</v>
      </c>
    </row>
    <row r="879" spans="1:1">
      <c r="A879" s="5">
        <v>41916</v>
      </c>
    </row>
    <row r="880" spans="1:1">
      <c r="A880" s="5">
        <v>41923</v>
      </c>
    </row>
    <row r="881" spans="1:1">
      <c r="A881" s="5">
        <v>41930</v>
      </c>
    </row>
    <row r="882" spans="1:1">
      <c r="A882" s="5">
        <v>41937</v>
      </c>
    </row>
    <row r="883" spans="1:1">
      <c r="A883" s="5">
        <v>41944</v>
      </c>
    </row>
    <row r="884" spans="1:1">
      <c r="A884" s="5">
        <v>41951</v>
      </c>
    </row>
    <row r="885" spans="1:1">
      <c r="A885" s="5">
        <v>41958</v>
      </c>
    </row>
    <row r="886" spans="1:1">
      <c r="A886" s="5">
        <v>41965</v>
      </c>
    </row>
    <row r="887" spans="1:1">
      <c r="A887" s="5">
        <v>41972</v>
      </c>
    </row>
    <row r="888" spans="1:1">
      <c r="A888" s="5">
        <v>41979</v>
      </c>
    </row>
    <row r="889" spans="1:1">
      <c r="A889" s="5">
        <v>41986</v>
      </c>
    </row>
    <row r="890" spans="1:1">
      <c r="A890" s="5">
        <v>41993</v>
      </c>
    </row>
    <row r="891" spans="1:1">
      <c r="A891" s="5">
        <v>42000</v>
      </c>
    </row>
    <row r="892" spans="1:1">
      <c r="A892" s="5">
        <v>42007</v>
      </c>
    </row>
    <row r="893" spans="1:1">
      <c r="A893" s="5">
        <v>42014</v>
      </c>
    </row>
    <row r="894" spans="1:1">
      <c r="A894" s="5">
        <v>42021</v>
      </c>
    </row>
    <row r="895" spans="1:1">
      <c r="A895" s="5">
        <v>42028</v>
      </c>
    </row>
    <row r="896" spans="1:1">
      <c r="A896" s="5">
        <v>42035</v>
      </c>
    </row>
    <row r="897" spans="1:1">
      <c r="A897" s="5">
        <v>42042</v>
      </c>
    </row>
    <row r="898" spans="1:1">
      <c r="A898" s="5">
        <v>42049</v>
      </c>
    </row>
    <row r="899" spans="1:1">
      <c r="A899" s="5">
        <v>42056</v>
      </c>
    </row>
    <row r="900" spans="1:1">
      <c r="A900" s="5">
        <v>42063</v>
      </c>
    </row>
    <row r="901" spans="1:1">
      <c r="A901" s="5">
        <v>42070</v>
      </c>
    </row>
    <row r="902" spans="1:1">
      <c r="A902" s="5">
        <v>42077</v>
      </c>
    </row>
    <row r="903" spans="1:1">
      <c r="A903" s="5">
        <v>42084</v>
      </c>
    </row>
    <row r="904" spans="1:1">
      <c r="A904" s="5">
        <v>42091</v>
      </c>
    </row>
    <row r="905" spans="1:1">
      <c r="A905" s="5">
        <v>42098</v>
      </c>
    </row>
    <row r="906" spans="1:1">
      <c r="A906" s="5">
        <v>42105</v>
      </c>
    </row>
    <row r="907" spans="1:1">
      <c r="A907" s="5">
        <v>42112</v>
      </c>
    </row>
    <row r="908" spans="1:1">
      <c r="A908" s="5">
        <v>42119</v>
      </c>
    </row>
    <row r="909" spans="1:1">
      <c r="A909" s="5">
        <v>42126</v>
      </c>
    </row>
    <row r="910" spans="1:1">
      <c r="A910" s="5">
        <v>42133</v>
      </c>
    </row>
    <row r="911" spans="1:1">
      <c r="A911" s="5">
        <v>42140</v>
      </c>
    </row>
    <row r="912" spans="1:1">
      <c r="A912" s="5">
        <v>42147</v>
      </c>
    </row>
    <row r="913" spans="1:1">
      <c r="A913" s="5">
        <v>42154</v>
      </c>
    </row>
    <row r="914" spans="1:1">
      <c r="A914" s="5">
        <v>42161</v>
      </c>
    </row>
    <row r="915" spans="1:1">
      <c r="A915" s="5">
        <v>42168</v>
      </c>
    </row>
    <row r="916" spans="1:1">
      <c r="A916" s="5">
        <v>42175</v>
      </c>
    </row>
    <row r="917" spans="1:1">
      <c r="A917" s="5">
        <v>42182</v>
      </c>
    </row>
    <row r="918" spans="1:1">
      <c r="A918" s="5">
        <v>42189</v>
      </c>
    </row>
    <row r="919" spans="1:1">
      <c r="A919" s="5">
        <v>42196</v>
      </c>
    </row>
    <row r="920" spans="1:1">
      <c r="A920" s="5">
        <v>42203</v>
      </c>
    </row>
    <row r="921" spans="1:1">
      <c r="A921" s="5">
        <v>42210</v>
      </c>
    </row>
    <row r="922" spans="1:1">
      <c r="A922" s="5">
        <v>42217</v>
      </c>
    </row>
    <row r="923" spans="1:1">
      <c r="A923" s="5">
        <v>42224</v>
      </c>
    </row>
    <row r="924" spans="1:1">
      <c r="A924" s="5">
        <v>42231</v>
      </c>
    </row>
    <row r="925" spans="1:1">
      <c r="A925" s="5">
        <v>42238</v>
      </c>
    </row>
    <row r="926" spans="1:1">
      <c r="A926" s="5">
        <v>42245</v>
      </c>
    </row>
    <row r="927" spans="1:1">
      <c r="A927" s="5">
        <v>42252</v>
      </c>
    </row>
    <row r="928" spans="1:1">
      <c r="A928" s="5">
        <v>42259</v>
      </c>
    </row>
    <row r="929" spans="1:1">
      <c r="A929" s="5">
        <v>42266</v>
      </c>
    </row>
    <row r="930" spans="1:1">
      <c r="A930" s="5">
        <v>42273</v>
      </c>
    </row>
    <row r="931" spans="1:1">
      <c r="A931" s="5">
        <v>42280</v>
      </c>
    </row>
    <row r="932" spans="1:1">
      <c r="A932" s="5">
        <v>42287</v>
      </c>
    </row>
    <row r="933" spans="1:1">
      <c r="A933" s="5">
        <v>42294</v>
      </c>
    </row>
    <row r="934" spans="1:1">
      <c r="A934" s="5">
        <v>42301</v>
      </c>
    </row>
    <row r="935" spans="1:1">
      <c r="A935" s="5">
        <v>42308</v>
      </c>
    </row>
    <row r="936" spans="1:1">
      <c r="A936" s="5">
        <v>42315</v>
      </c>
    </row>
    <row r="937" spans="1:1">
      <c r="A937" s="5">
        <v>42322</v>
      </c>
    </row>
    <row r="938" spans="1:1">
      <c r="A938" s="5">
        <v>42329</v>
      </c>
    </row>
    <row r="939" spans="1:1">
      <c r="A939" s="5">
        <v>42336</v>
      </c>
    </row>
    <row r="940" spans="1:1">
      <c r="A940" s="5">
        <v>42343</v>
      </c>
    </row>
    <row r="941" spans="1:1">
      <c r="A941" s="5">
        <v>42350</v>
      </c>
    </row>
    <row r="942" spans="1:1">
      <c r="A942" s="5">
        <v>42357</v>
      </c>
    </row>
    <row r="943" spans="1:1">
      <c r="A943" s="5">
        <v>42364</v>
      </c>
    </row>
    <row r="944" spans="1:1">
      <c r="A944" s="5">
        <v>42371</v>
      </c>
    </row>
    <row r="945" spans="1:1">
      <c r="A945" s="5">
        <v>42378</v>
      </c>
    </row>
    <row r="946" spans="1:1">
      <c r="A946" s="5">
        <v>42385</v>
      </c>
    </row>
    <row r="947" spans="1:1">
      <c r="A947" s="5">
        <v>42392</v>
      </c>
    </row>
    <row r="948" spans="1:1">
      <c r="A948" s="5">
        <v>42399</v>
      </c>
    </row>
    <row r="949" spans="1:1">
      <c r="A949" s="5">
        <v>42406</v>
      </c>
    </row>
    <row r="950" spans="1:1">
      <c r="A950" s="5">
        <v>42413</v>
      </c>
    </row>
    <row r="951" spans="1:1">
      <c r="A951" s="5">
        <v>42420</v>
      </c>
    </row>
    <row r="952" spans="1:1">
      <c r="A952" s="5">
        <v>42427</v>
      </c>
    </row>
    <row r="953" spans="1:1">
      <c r="A953" s="5">
        <v>42434</v>
      </c>
    </row>
    <row r="954" spans="1:1">
      <c r="A954" s="5">
        <v>42441</v>
      </c>
    </row>
    <row r="955" spans="1:1">
      <c r="A955" s="5">
        <v>42448</v>
      </c>
    </row>
    <row r="956" spans="1:1">
      <c r="A956" s="5">
        <v>42455</v>
      </c>
    </row>
    <row r="957" spans="1:1">
      <c r="A957" s="5">
        <v>42462</v>
      </c>
    </row>
    <row r="958" spans="1:1">
      <c r="A958" s="5">
        <v>42469</v>
      </c>
    </row>
    <row r="959" spans="1:1">
      <c r="A959" s="5">
        <v>42476</v>
      </c>
    </row>
    <row r="960" spans="1:1">
      <c r="A960" s="5">
        <v>42483</v>
      </c>
    </row>
    <row r="961" spans="1:1">
      <c r="A961" s="5">
        <v>42490</v>
      </c>
    </row>
    <row r="962" spans="1:1">
      <c r="A962" s="5">
        <v>42497</v>
      </c>
    </row>
    <row r="963" spans="1:1">
      <c r="A963" s="5">
        <v>42504</v>
      </c>
    </row>
    <row r="964" spans="1:1">
      <c r="A964" s="5">
        <v>42511</v>
      </c>
    </row>
    <row r="965" spans="1:1">
      <c r="A965" s="5">
        <v>42518</v>
      </c>
    </row>
    <row r="966" spans="1:1">
      <c r="A966" s="5">
        <v>42525</v>
      </c>
    </row>
    <row r="967" spans="1:1">
      <c r="A967" s="5">
        <v>42532</v>
      </c>
    </row>
    <row r="968" spans="1:1">
      <c r="A968" s="5">
        <v>42539</v>
      </c>
    </row>
    <row r="969" spans="1:1">
      <c r="A969" s="5">
        <v>42546</v>
      </c>
    </row>
    <row r="970" spans="1:1">
      <c r="A970" s="5">
        <v>42553</v>
      </c>
    </row>
    <row r="971" spans="1:1">
      <c r="A971" s="5">
        <v>42560</v>
      </c>
    </row>
    <row r="972" spans="1:1">
      <c r="A972" s="5">
        <v>42567</v>
      </c>
    </row>
    <row r="973" spans="1:1">
      <c r="A973" s="5">
        <v>42574</v>
      </c>
    </row>
    <row r="974" spans="1:1">
      <c r="A974" s="5">
        <v>42581</v>
      </c>
    </row>
    <row r="975" spans="1:1">
      <c r="A975" s="5">
        <v>42588</v>
      </c>
    </row>
    <row r="976" spans="1:1">
      <c r="A976" s="5">
        <v>42595</v>
      </c>
    </row>
    <row r="977" spans="1:1">
      <c r="A977" s="5">
        <v>42602</v>
      </c>
    </row>
    <row r="978" spans="1:1">
      <c r="A978" s="5">
        <v>42609</v>
      </c>
    </row>
    <row r="979" spans="1:1">
      <c r="A979" s="5">
        <v>42616</v>
      </c>
    </row>
    <row r="980" spans="1:1">
      <c r="A980" s="5">
        <v>42623</v>
      </c>
    </row>
    <row r="981" spans="1:1">
      <c r="A981" s="5">
        <v>42630</v>
      </c>
    </row>
    <row r="982" spans="1:1">
      <c r="A982" s="5">
        <v>42637</v>
      </c>
    </row>
    <row r="983" spans="1:1">
      <c r="A983" s="5">
        <v>42644</v>
      </c>
    </row>
    <row r="984" spans="1:1">
      <c r="A984" s="5">
        <v>42651</v>
      </c>
    </row>
    <row r="985" spans="1:1">
      <c r="A985" s="5">
        <v>42658</v>
      </c>
    </row>
    <row r="986" spans="1:1">
      <c r="A986" s="5">
        <v>42665</v>
      </c>
    </row>
    <row r="987" spans="1:1">
      <c r="A987" s="5">
        <v>42672</v>
      </c>
    </row>
    <row r="988" spans="1:1">
      <c r="A988" s="5">
        <v>42679</v>
      </c>
    </row>
    <row r="989" spans="1:1">
      <c r="A989" s="5">
        <v>42686</v>
      </c>
    </row>
    <row r="990" spans="1:1">
      <c r="A990" s="5">
        <v>42693</v>
      </c>
    </row>
    <row r="991" spans="1:1">
      <c r="A991" s="5">
        <v>42700</v>
      </c>
    </row>
    <row r="992" spans="1:1">
      <c r="A992" s="5">
        <v>42707</v>
      </c>
    </row>
    <row r="993" spans="1:1">
      <c r="A993" s="5">
        <v>42714</v>
      </c>
    </row>
    <row r="994" spans="1:1">
      <c r="A994" s="5">
        <v>42721</v>
      </c>
    </row>
    <row r="995" spans="1:1">
      <c r="A995" s="5">
        <v>42728</v>
      </c>
    </row>
    <row r="996" spans="1:1">
      <c r="A996" s="5">
        <v>42735</v>
      </c>
    </row>
    <row r="997" spans="1:1">
      <c r="A997" s="5">
        <v>42742</v>
      </c>
    </row>
    <row r="998" spans="1:1">
      <c r="A998" s="5">
        <v>42749</v>
      </c>
    </row>
    <row r="999" spans="1:1">
      <c r="A999" s="5">
        <v>42756</v>
      </c>
    </row>
    <row r="1000" spans="1:1">
      <c r="A1000" s="5">
        <v>42763</v>
      </c>
    </row>
    <row r="1001" spans="1:1">
      <c r="A1001" s="5">
        <v>42770</v>
      </c>
    </row>
    <row r="1002" spans="1:1">
      <c r="A1002" s="5">
        <v>42777</v>
      </c>
    </row>
    <row r="1003" spans="1:1">
      <c r="A1003" s="5">
        <v>42784</v>
      </c>
    </row>
    <row r="1004" spans="1:1">
      <c r="A1004" s="5">
        <v>42791</v>
      </c>
    </row>
    <row r="1005" spans="1:1">
      <c r="A1005" s="5">
        <v>42798</v>
      </c>
    </row>
    <row r="1006" spans="1:1">
      <c r="A1006" s="5">
        <v>42805</v>
      </c>
    </row>
    <row r="1007" spans="1:1">
      <c r="A1007" s="5">
        <v>42812</v>
      </c>
    </row>
    <row r="1008" spans="1:1">
      <c r="A1008" s="5">
        <v>42819</v>
      </c>
    </row>
    <row r="1009" spans="1:1">
      <c r="A1009" s="5">
        <v>42826</v>
      </c>
    </row>
    <row r="1010" spans="1:1">
      <c r="A1010" s="5">
        <v>42833</v>
      </c>
    </row>
    <row r="1011" spans="1:1">
      <c r="A1011" s="5">
        <v>42840</v>
      </c>
    </row>
    <row r="1012" spans="1:1">
      <c r="A1012" s="5">
        <v>42847</v>
      </c>
    </row>
    <row r="1013" spans="1:1">
      <c r="A1013" s="5">
        <v>42854</v>
      </c>
    </row>
    <row r="1014" spans="1:1">
      <c r="A1014" s="5">
        <v>42861</v>
      </c>
    </row>
    <row r="1015" spans="1:1">
      <c r="A1015" s="5">
        <v>42868</v>
      </c>
    </row>
    <row r="1016" spans="1:1">
      <c r="A1016" s="5">
        <v>42875</v>
      </c>
    </row>
    <row r="1017" spans="1:1">
      <c r="A1017" s="5">
        <v>42882</v>
      </c>
    </row>
    <row r="1018" spans="1:1">
      <c r="A1018" s="5">
        <v>42889</v>
      </c>
    </row>
    <row r="1019" spans="1:1">
      <c r="A1019" s="5">
        <v>42896</v>
      </c>
    </row>
    <row r="1020" spans="1:1">
      <c r="A1020" s="5">
        <v>42903</v>
      </c>
    </row>
    <row r="1021" spans="1:1">
      <c r="A1021" s="5">
        <v>42910</v>
      </c>
    </row>
    <row r="1022" spans="1:1">
      <c r="A1022" s="5">
        <v>42917</v>
      </c>
    </row>
    <row r="1023" spans="1:1">
      <c r="A1023" s="5">
        <v>42924</v>
      </c>
    </row>
    <row r="1024" spans="1:1">
      <c r="A1024" s="5">
        <v>42931</v>
      </c>
    </row>
    <row r="1025" spans="1:1">
      <c r="A1025" s="5">
        <v>42938</v>
      </c>
    </row>
    <row r="1026" spans="1:1">
      <c r="A1026" s="5">
        <v>42945</v>
      </c>
    </row>
    <row r="1027" spans="1:1">
      <c r="A1027" s="5">
        <v>42952</v>
      </c>
    </row>
    <row r="1028" spans="1:1">
      <c r="A1028" s="5">
        <v>42959</v>
      </c>
    </row>
    <row r="1029" spans="1:1">
      <c r="A1029" s="5">
        <v>42966</v>
      </c>
    </row>
    <row r="1030" spans="1:1">
      <c r="A1030" s="5">
        <v>42973</v>
      </c>
    </row>
    <row r="1031" spans="1:1">
      <c r="A1031" s="5">
        <v>42980</v>
      </c>
    </row>
    <row r="1032" spans="1:1">
      <c r="A1032" s="5">
        <v>42987</v>
      </c>
    </row>
    <row r="1033" spans="1:1">
      <c r="A1033" s="5">
        <v>42994</v>
      </c>
    </row>
    <row r="1034" spans="1:1">
      <c r="A1034" s="5">
        <v>43001</v>
      </c>
    </row>
    <row r="1035" spans="1:1">
      <c r="A1035" s="5">
        <v>43008</v>
      </c>
    </row>
    <row r="1036" spans="1:1">
      <c r="A1036" s="5">
        <v>43015</v>
      </c>
    </row>
    <row r="1037" spans="1:1">
      <c r="A1037" s="5">
        <v>43022</v>
      </c>
    </row>
    <row r="1038" spans="1:1">
      <c r="A1038" s="5">
        <v>43029</v>
      </c>
    </row>
    <row r="1039" spans="1:1">
      <c r="A1039" s="5">
        <v>43036</v>
      </c>
    </row>
    <row r="1040" spans="1:1">
      <c r="A1040" s="5">
        <v>43043</v>
      </c>
    </row>
    <row r="1041" spans="1:1">
      <c r="A1041" s="5">
        <v>43050</v>
      </c>
    </row>
    <row r="1042" spans="1:1">
      <c r="A1042" s="5">
        <v>43057</v>
      </c>
    </row>
    <row r="1043" spans="1:1">
      <c r="A1043" s="5">
        <v>43064</v>
      </c>
    </row>
    <row r="1044" spans="1:1">
      <c r="A1044" s="5">
        <v>43071</v>
      </c>
    </row>
    <row r="1045" spans="1:1">
      <c r="A1045" s="5">
        <v>43078</v>
      </c>
    </row>
    <row r="1046" spans="1:1">
      <c r="A1046" s="5">
        <v>43085</v>
      </c>
    </row>
    <row r="1047" spans="1:1">
      <c r="A1047" s="5">
        <v>43092</v>
      </c>
    </row>
    <row r="1048" spans="1:1">
      <c r="A1048" s="5">
        <v>43099</v>
      </c>
    </row>
    <row r="1049" spans="1:1">
      <c r="A1049" s="5">
        <v>43106</v>
      </c>
    </row>
    <row r="1050" spans="1:1">
      <c r="A1050" s="5">
        <v>43113</v>
      </c>
    </row>
    <row r="1051" spans="1:1">
      <c r="A1051" s="5">
        <v>43120</v>
      </c>
    </row>
    <row r="1052" spans="1:1">
      <c r="A1052" s="5">
        <v>43127</v>
      </c>
    </row>
    <row r="1053" spans="1:1">
      <c r="A1053" s="5">
        <v>43134</v>
      </c>
    </row>
    <row r="1054" spans="1:1">
      <c r="A1054" s="5">
        <v>43141</v>
      </c>
    </row>
    <row r="1055" spans="1:1">
      <c r="A1055" s="5">
        <v>43148</v>
      </c>
    </row>
    <row r="1056" spans="1:1">
      <c r="A1056" s="5">
        <v>43155</v>
      </c>
    </row>
    <row r="1057" spans="1:1">
      <c r="A1057" s="5">
        <v>43162</v>
      </c>
    </row>
    <row r="1058" spans="1:1">
      <c r="A1058" s="5">
        <v>43169</v>
      </c>
    </row>
    <row r="1059" spans="1:1">
      <c r="A1059" s="5">
        <v>43176</v>
      </c>
    </row>
    <row r="1060" spans="1:1">
      <c r="A1060" s="5">
        <v>43183</v>
      </c>
    </row>
    <row r="1061" spans="1:1">
      <c r="A1061" s="5">
        <v>43190</v>
      </c>
    </row>
    <row r="1062" spans="1:1">
      <c r="A1062" s="5">
        <v>43197</v>
      </c>
    </row>
    <row r="1063" spans="1:1">
      <c r="A1063" s="5">
        <v>43204</v>
      </c>
    </row>
    <row r="1064" spans="1:1">
      <c r="A1064" s="5">
        <v>43211</v>
      </c>
    </row>
    <row r="1065" spans="1:1">
      <c r="A1065" s="5">
        <v>43218</v>
      </c>
    </row>
    <row r="1066" spans="1:1">
      <c r="A1066" s="5">
        <v>43225</v>
      </c>
    </row>
    <row r="1067" spans="1:1">
      <c r="A1067" s="5">
        <v>43232</v>
      </c>
    </row>
    <row r="1068" spans="1:1">
      <c r="A1068" s="5">
        <v>43239</v>
      </c>
    </row>
    <row r="1069" spans="1:1">
      <c r="A1069" s="5">
        <v>43246</v>
      </c>
    </row>
    <row r="1070" spans="1:1">
      <c r="A1070" s="5">
        <v>43253</v>
      </c>
    </row>
    <row r="1071" spans="1:1">
      <c r="A1071" s="5">
        <v>43260</v>
      </c>
    </row>
    <row r="1072" spans="1:1">
      <c r="A1072" s="5">
        <v>43267</v>
      </c>
    </row>
    <row r="1073" spans="1:1">
      <c r="A1073" s="5">
        <v>43274</v>
      </c>
    </row>
    <row r="1074" spans="1:1">
      <c r="A1074" s="5">
        <v>43281</v>
      </c>
    </row>
    <row r="1075" spans="1:1">
      <c r="A1075" s="5">
        <v>43288</v>
      </c>
    </row>
    <row r="1076" spans="1:1">
      <c r="A1076" s="5">
        <v>43295</v>
      </c>
    </row>
    <row r="1077" spans="1:1">
      <c r="A1077" s="5">
        <v>43302</v>
      </c>
    </row>
    <row r="1078" spans="1:1">
      <c r="A1078" s="5">
        <v>43309</v>
      </c>
    </row>
    <row r="1079" spans="1:1">
      <c r="A1079" s="5">
        <v>43316</v>
      </c>
    </row>
    <row r="1080" spans="1:1">
      <c r="A1080" s="5">
        <v>43323</v>
      </c>
    </row>
    <row r="1081" spans="1:1">
      <c r="A1081" s="5">
        <v>43330</v>
      </c>
    </row>
    <row r="1082" spans="1:1">
      <c r="A1082" s="5">
        <v>43337</v>
      </c>
    </row>
    <row r="1083" spans="1:1">
      <c r="A1083" s="5">
        <v>43344</v>
      </c>
    </row>
    <row r="1084" spans="1:1">
      <c r="A1084" s="5">
        <v>43351</v>
      </c>
    </row>
    <row r="1085" spans="1:1">
      <c r="A1085" s="5">
        <v>43358</v>
      </c>
    </row>
    <row r="1086" spans="1:1">
      <c r="A1086" s="5">
        <v>43365</v>
      </c>
    </row>
    <row r="1087" spans="1:1">
      <c r="A1087" s="5">
        <v>43372</v>
      </c>
    </row>
    <row r="1088" spans="1:1">
      <c r="A1088" s="5">
        <v>43379</v>
      </c>
    </row>
    <row r="1089" spans="1:1">
      <c r="A1089" s="5">
        <v>43386</v>
      </c>
    </row>
    <row r="1090" spans="1:1">
      <c r="A1090" s="5">
        <v>43393</v>
      </c>
    </row>
    <row r="1091" spans="1:1">
      <c r="A1091" s="5">
        <v>43400</v>
      </c>
    </row>
    <row r="1092" spans="1:1">
      <c r="A1092" s="5">
        <v>43407</v>
      </c>
    </row>
    <row r="1093" spans="1:1">
      <c r="A1093" s="5">
        <v>43414</v>
      </c>
    </row>
    <row r="1094" spans="1:1">
      <c r="A1094" s="5">
        <v>43421</v>
      </c>
    </row>
    <row r="1095" spans="1:1">
      <c r="A1095" s="5">
        <v>43428</v>
      </c>
    </row>
    <row r="1096" spans="1:1">
      <c r="A1096" s="5">
        <v>43435</v>
      </c>
    </row>
    <row r="1097" spans="1:1">
      <c r="A1097" s="5">
        <v>43442</v>
      </c>
    </row>
    <row r="1098" spans="1:1">
      <c r="A1098" s="5">
        <v>43449</v>
      </c>
    </row>
    <row r="1099" spans="1:1">
      <c r="A1099" s="5">
        <v>43456</v>
      </c>
    </row>
    <row r="1100" spans="1:1">
      <c r="A1100" s="5">
        <v>43463</v>
      </c>
    </row>
    <row r="1101" spans="1:1">
      <c r="A1101" s="5">
        <v>43470</v>
      </c>
    </row>
    <row r="1102" spans="1:1">
      <c r="A1102" s="5">
        <v>43477</v>
      </c>
    </row>
    <row r="1103" spans="1:1">
      <c r="A1103" s="5">
        <v>43484</v>
      </c>
    </row>
    <row r="1104" spans="1:1">
      <c r="A1104" s="5">
        <v>43491</v>
      </c>
    </row>
    <row r="1105" spans="1:1">
      <c r="A1105" s="5">
        <v>43498</v>
      </c>
    </row>
    <row r="1106" spans="1:1">
      <c r="A1106" s="5">
        <v>43505</v>
      </c>
    </row>
    <row r="1107" spans="1:1">
      <c r="A1107" s="5">
        <v>43512</v>
      </c>
    </row>
    <row r="1108" spans="1:1">
      <c r="A1108" s="5">
        <v>43519</v>
      </c>
    </row>
    <row r="1109" spans="1:1">
      <c r="A1109" s="5">
        <v>43526</v>
      </c>
    </row>
    <row r="1110" spans="1:1">
      <c r="A1110" s="5">
        <v>43533</v>
      </c>
    </row>
    <row r="1111" spans="1:1">
      <c r="A1111" s="5">
        <v>43540</v>
      </c>
    </row>
    <row r="1112" spans="1:1">
      <c r="A1112" s="5">
        <v>43547</v>
      </c>
    </row>
    <row r="1113" spans="1:1">
      <c r="A1113" s="5">
        <v>43554</v>
      </c>
    </row>
    <row r="1114" spans="1:1">
      <c r="A1114" s="5">
        <v>43561</v>
      </c>
    </row>
    <row r="1115" spans="1:1">
      <c r="A1115" s="5">
        <v>43568</v>
      </c>
    </row>
    <row r="1116" spans="1:1">
      <c r="A1116" s="5">
        <v>43575</v>
      </c>
    </row>
    <row r="1117" spans="1:1">
      <c r="A1117" s="5">
        <v>43582</v>
      </c>
    </row>
    <row r="1118" spans="1:1">
      <c r="A1118" s="5">
        <v>43589</v>
      </c>
    </row>
    <row r="1119" spans="1:1">
      <c r="A1119" s="5">
        <v>43596</v>
      </c>
    </row>
    <row r="1120" spans="1:1">
      <c r="A1120" s="5">
        <v>43603</v>
      </c>
    </row>
    <row r="1121" spans="1:1">
      <c r="A1121" s="5">
        <v>43610</v>
      </c>
    </row>
    <row r="1122" spans="1:1">
      <c r="A1122" s="5">
        <v>43617</v>
      </c>
    </row>
    <row r="1123" spans="1:1">
      <c r="A1123" s="5">
        <v>43624</v>
      </c>
    </row>
    <row r="1124" spans="1:1">
      <c r="A1124" s="5">
        <v>43631</v>
      </c>
    </row>
    <row r="1125" spans="1:1">
      <c r="A1125" s="5">
        <v>43638</v>
      </c>
    </row>
    <row r="1126" spans="1:1">
      <c r="A1126" s="5">
        <v>43645</v>
      </c>
    </row>
    <row r="1127" spans="1:1">
      <c r="A1127" s="5">
        <v>43652</v>
      </c>
    </row>
    <row r="1128" spans="1:1">
      <c r="A1128" s="5">
        <v>43659</v>
      </c>
    </row>
    <row r="1129" spans="1:1">
      <c r="A1129" s="5">
        <v>43666</v>
      </c>
    </row>
    <row r="1130" spans="1:1">
      <c r="A1130" s="5">
        <v>43673</v>
      </c>
    </row>
    <row r="1131" spans="1:1">
      <c r="A1131" s="5">
        <v>43680</v>
      </c>
    </row>
    <row r="1132" spans="1:1">
      <c r="A1132" s="5">
        <v>43687</v>
      </c>
    </row>
    <row r="1133" spans="1:1">
      <c r="A1133" s="5">
        <v>43694</v>
      </c>
    </row>
    <row r="1134" spans="1:1">
      <c r="A1134" s="5">
        <v>43701</v>
      </c>
    </row>
    <row r="1135" spans="1:1">
      <c r="A1135" s="5">
        <v>43708</v>
      </c>
    </row>
    <row r="1136" spans="1:1">
      <c r="A1136" s="5">
        <v>43715</v>
      </c>
    </row>
    <row r="1137" spans="1:1">
      <c r="A1137" s="5">
        <v>43722</v>
      </c>
    </row>
    <row r="1138" spans="1:1">
      <c r="A1138" s="5">
        <v>43729</v>
      </c>
    </row>
    <row r="1139" spans="1:1">
      <c r="A1139" s="5">
        <v>43736</v>
      </c>
    </row>
    <row r="1140" spans="1:1">
      <c r="A1140" s="5">
        <v>43743</v>
      </c>
    </row>
    <row r="1141" spans="1:1">
      <c r="A1141" s="5">
        <v>43750</v>
      </c>
    </row>
    <row r="1142" spans="1:1">
      <c r="A1142" s="5">
        <v>43757</v>
      </c>
    </row>
    <row r="1143" spans="1:1">
      <c r="A1143" s="5">
        <v>43764</v>
      </c>
    </row>
    <row r="1144" spans="1:1">
      <c r="A1144" s="5">
        <v>43771</v>
      </c>
    </row>
    <row r="1145" spans="1:1">
      <c r="A1145" s="5">
        <v>43778</v>
      </c>
    </row>
    <row r="1146" spans="1:1">
      <c r="A1146" s="5">
        <v>43785</v>
      </c>
    </row>
    <row r="1147" spans="1:1">
      <c r="A1147" s="5">
        <v>43792</v>
      </c>
    </row>
    <row r="1148" spans="1:1">
      <c r="A1148" s="5">
        <v>43799</v>
      </c>
    </row>
    <row r="1149" spans="1:1">
      <c r="A1149" s="5">
        <v>43806</v>
      </c>
    </row>
    <row r="1150" spans="1:1">
      <c r="A1150" s="5">
        <v>43813</v>
      </c>
    </row>
    <row r="1151" spans="1:1">
      <c r="A1151" s="5">
        <v>43820</v>
      </c>
    </row>
    <row r="1152" spans="1:1">
      <c r="A1152" s="5">
        <v>43827</v>
      </c>
    </row>
    <row r="1153" spans="1:1">
      <c r="A1153" s="5">
        <v>43834</v>
      </c>
    </row>
    <row r="1154" spans="1:1">
      <c r="A1154" s="5">
        <v>43841</v>
      </c>
    </row>
    <row r="1155" spans="1:1">
      <c r="A1155" s="5">
        <v>43848</v>
      </c>
    </row>
    <row r="1156" spans="1:1">
      <c r="A1156" s="5">
        <v>43855</v>
      </c>
    </row>
    <row r="1157" spans="1:1">
      <c r="A1157" s="5">
        <v>43862</v>
      </c>
    </row>
    <row r="1158" spans="1:1">
      <c r="A1158" s="5">
        <v>43869</v>
      </c>
    </row>
    <row r="1159" spans="1:1">
      <c r="A1159" s="5">
        <v>43876</v>
      </c>
    </row>
    <row r="1160" spans="1:1">
      <c r="A1160" s="5">
        <v>43883</v>
      </c>
    </row>
    <row r="1161" spans="1:1">
      <c r="A1161" s="5">
        <v>43890</v>
      </c>
    </row>
    <row r="1162" spans="1:1">
      <c r="A1162" s="5">
        <v>43897</v>
      </c>
    </row>
    <row r="1163" spans="1:1">
      <c r="A1163" s="5">
        <v>43904</v>
      </c>
    </row>
    <row r="1164" spans="1:1">
      <c r="A1164" s="5">
        <v>43911</v>
      </c>
    </row>
    <row r="1165" spans="1:1">
      <c r="A1165" s="5">
        <v>43918</v>
      </c>
    </row>
    <row r="1166" spans="1:1">
      <c r="A1166" s="5">
        <v>43925</v>
      </c>
    </row>
    <row r="1167" spans="1:1">
      <c r="A1167" s="5">
        <v>43932</v>
      </c>
    </row>
    <row r="1168" spans="1:1">
      <c r="A1168" s="5">
        <v>43939</v>
      </c>
    </row>
    <row r="1169" spans="1:1">
      <c r="A1169" s="5">
        <v>43946</v>
      </c>
    </row>
    <row r="1170" spans="1:1">
      <c r="A1170" s="5">
        <v>43953</v>
      </c>
    </row>
    <row r="1171" spans="1:1">
      <c r="A1171" s="5">
        <v>43960</v>
      </c>
    </row>
    <row r="1172" spans="1:1">
      <c r="A1172" s="5">
        <v>43967</v>
      </c>
    </row>
    <row r="1173" spans="1:1">
      <c r="A1173" s="5">
        <v>43974</v>
      </c>
    </row>
    <row r="1174" spans="1:1">
      <c r="A1174" s="5">
        <v>43981</v>
      </c>
    </row>
    <row r="1175" spans="1:1">
      <c r="A1175" s="5">
        <v>43988</v>
      </c>
    </row>
    <row r="1176" spans="1:1">
      <c r="A1176" s="5">
        <v>43995</v>
      </c>
    </row>
    <row r="1177" spans="1:1">
      <c r="A1177" s="5">
        <v>44002</v>
      </c>
    </row>
    <row r="1178" spans="1:1">
      <c r="A1178" s="5">
        <v>44009</v>
      </c>
    </row>
    <row r="1179" spans="1:1">
      <c r="A1179" s="5">
        <v>44016</v>
      </c>
    </row>
    <row r="1180" spans="1:1">
      <c r="A1180" s="5">
        <v>44023</v>
      </c>
    </row>
    <row r="1181" spans="1:1">
      <c r="A1181" s="5">
        <v>44030</v>
      </c>
    </row>
    <row r="1182" spans="1:1">
      <c r="A1182" s="5">
        <v>44037</v>
      </c>
    </row>
    <row r="1183" spans="1:1">
      <c r="A1183" s="5">
        <v>44044</v>
      </c>
    </row>
    <row r="1184" spans="1:1">
      <c r="A1184" s="5">
        <v>44051</v>
      </c>
    </row>
    <row r="1185" spans="1:1">
      <c r="A1185" s="5">
        <v>44058</v>
      </c>
    </row>
    <row r="1186" spans="1:1">
      <c r="A1186" s="5">
        <v>44065</v>
      </c>
    </row>
    <row r="1187" spans="1:1">
      <c r="A1187" s="5">
        <v>44072</v>
      </c>
    </row>
    <row r="1188" spans="1:1">
      <c r="A1188" s="5">
        <v>44079</v>
      </c>
    </row>
    <row r="1189" spans="1:1">
      <c r="A1189" s="5">
        <v>44086</v>
      </c>
    </row>
    <row r="1190" spans="1:1">
      <c r="A1190" s="5">
        <v>44093</v>
      </c>
    </row>
    <row r="1191" spans="1:1">
      <c r="A1191" s="5">
        <v>44100</v>
      </c>
    </row>
    <row r="1192" spans="1:1">
      <c r="A1192" s="5">
        <v>44107</v>
      </c>
    </row>
    <row r="1193" spans="1:1">
      <c r="A1193" s="5">
        <v>44114</v>
      </c>
    </row>
    <row r="1194" spans="1:1">
      <c r="A1194" s="5">
        <v>44121</v>
      </c>
    </row>
    <row r="1195" spans="1:1">
      <c r="A1195" s="5">
        <v>44128</v>
      </c>
    </row>
    <row r="1196" spans="1:1">
      <c r="A1196" s="5">
        <v>44135</v>
      </c>
    </row>
    <row r="1197" spans="1:1">
      <c r="A1197" s="5">
        <v>44142</v>
      </c>
    </row>
    <row r="1198" spans="1:1">
      <c r="A1198" s="5">
        <v>44149</v>
      </c>
    </row>
    <row r="1199" spans="1:1">
      <c r="A1199" s="5">
        <v>44156</v>
      </c>
    </row>
    <row r="1200" spans="1:1">
      <c r="A1200" s="5">
        <v>44163</v>
      </c>
    </row>
    <row r="1201" spans="1:1">
      <c r="A1201" s="5">
        <v>44170</v>
      </c>
    </row>
    <row r="1202" spans="1:1">
      <c r="A1202" s="5">
        <v>44177</v>
      </c>
    </row>
    <row r="1203" spans="1:1">
      <c r="A1203" s="5">
        <v>44184</v>
      </c>
    </row>
    <row r="1204" spans="1:1">
      <c r="A1204" s="5">
        <v>44191</v>
      </c>
    </row>
    <row r="1205" spans="1:1">
      <c r="A1205" s="5">
        <v>44198</v>
      </c>
    </row>
    <row r="1206" spans="1:1">
      <c r="A1206" s="5">
        <v>44205</v>
      </c>
    </row>
    <row r="1207" spans="1:1">
      <c r="A1207" s="5">
        <v>44212</v>
      </c>
    </row>
    <row r="1208" spans="1:1">
      <c r="A1208" s="5">
        <v>44219</v>
      </c>
    </row>
    <row r="1209" spans="1:1">
      <c r="A1209" s="5">
        <v>44226</v>
      </c>
    </row>
    <row r="1210" spans="1:1">
      <c r="A1210" s="5">
        <v>44233</v>
      </c>
    </row>
    <row r="1211" spans="1:1">
      <c r="A1211" s="5">
        <v>44240</v>
      </c>
    </row>
    <row r="1212" spans="1:1">
      <c r="A1212" s="5">
        <v>44247</v>
      </c>
    </row>
    <row r="1213" spans="1:1">
      <c r="A1213" s="5">
        <v>44254</v>
      </c>
    </row>
    <row r="1214" spans="1:1">
      <c r="A1214" s="5">
        <v>44261</v>
      </c>
    </row>
    <row r="1215" spans="1:1">
      <c r="A1215" s="5">
        <v>44268</v>
      </c>
    </row>
    <row r="1216" spans="1:1">
      <c r="A1216" s="5">
        <v>44275</v>
      </c>
    </row>
    <row r="1217" spans="1:1">
      <c r="A1217" s="5">
        <v>44282</v>
      </c>
    </row>
    <row r="1218" spans="1:1">
      <c r="A1218" s="5">
        <v>44289</v>
      </c>
    </row>
    <row r="1219" spans="1:1">
      <c r="A1219" s="5">
        <v>44296</v>
      </c>
    </row>
    <row r="1220" spans="1:1">
      <c r="A1220" s="5">
        <v>44303</v>
      </c>
    </row>
    <row r="1221" spans="1:1">
      <c r="A1221" s="5">
        <v>44310</v>
      </c>
    </row>
    <row r="1222" spans="1:1">
      <c r="A1222" s="5">
        <v>44317</v>
      </c>
    </row>
    <row r="1223" spans="1:1">
      <c r="A1223" s="5">
        <v>44324</v>
      </c>
    </row>
    <row r="1224" spans="1:1">
      <c r="A1224" s="5">
        <v>44331</v>
      </c>
    </row>
    <row r="1225" spans="1:1">
      <c r="A1225" s="5">
        <v>44338</v>
      </c>
    </row>
    <row r="1226" spans="1:1">
      <c r="A1226" s="5">
        <v>44345</v>
      </c>
    </row>
    <row r="1227" spans="1:1">
      <c r="A1227" s="5">
        <v>44352</v>
      </c>
    </row>
    <row r="1228" spans="1:1">
      <c r="A1228" s="5">
        <v>44359</v>
      </c>
    </row>
    <row r="1229" spans="1:1">
      <c r="A1229" s="5">
        <v>44366</v>
      </c>
    </row>
    <row r="1230" spans="1:1">
      <c r="A1230" s="5">
        <v>44373</v>
      </c>
    </row>
    <row r="1231" spans="1:1">
      <c r="A1231" s="5">
        <v>44380</v>
      </c>
    </row>
    <row r="1232" spans="1:1">
      <c r="A1232" s="5">
        <v>44387</v>
      </c>
    </row>
    <row r="1233" spans="1:1">
      <c r="A1233" s="5">
        <v>44394</v>
      </c>
    </row>
    <row r="1234" spans="1:1">
      <c r="A1234" s="5">
        <v>44401</v>
      </c>
    </row>
    <row r="1235" spans="1:1">
      <c r="A1235" s="5">
        <v>44408</v>
      </c>
    </row>
    <row r="1236" spans="1:1">
      <c r="A1236" s="5">
        <v>44415</v>
      </c>
    </row>
    <row r="1237" spans="1:1">
      <c r="A1237" s="5">
        <v>44422</v>
      </c>
    </row>
    <row r="1238" spans="1:1">
      <c r="A1238" s="5">
        <v>44429</v>
      </c>
    </row>
    <row r="1239" spans="1:1">
      <c r="A1239" s="5">
        <v>44436</v>
      </c>
    </row>
    <row r="1240" spans="1:1">
      <c r="A1240" s="5">
        <v>44443</v>
      </c>
    </row>
    <row r="1241" spans="1:1">
      <c r="A1241" s="5">
        <v>44450</v>
      </c>
    </row>
    <row r="1242" spans="1:1">
      <c r="A1242" s="5">
        <v>44457</v>
      </c>
    </row>
    <row r="1243" spans="1:1">
      <c r="A1243" s="5">
        <v>44464</v>
      </c>
    </row>
    <row r="1244" spans="1:1">
      <c r="A1244" s="5">
        <v>44471</v>
      </c>
    </row>
    <row r="1245" spans="1:1">
      <c r="A1245" s="5">
        <v>44478</v>
      </c>
    </row>
    <row r="1246" spans="1:1">
      <c r="A1246" s="5">
        <v>44485</v>
      </c>
    </row>
    <row r="1247" spans="1:1">
      <c r="A1247" s="5">
        <v>44492</v>
      </c>
    </row>
    <row r="1248" spans="1:1">
      <c r="A1248" s="5">
        <v>44499</v>
      </c>
    </row>
    <row r="1249" spans="1:1">
      <c r="A1249" s="5">
        <v>44506</v>
      </c>
    </row>
    <row r="1250" spans="1:1">
      <c r="A1250" s="5">
        <v>44513</v>
      </c>
    </row>
    <row r="1251" spans="1:1">
      <c r="A1251" s="5">
        <v>44520</v>
      </c>
    </row>
    <row r="1252" spans="1:1">
      <c r="A1252" s="5">
        <v>44527</v>
      </c>
    </row>
    <row r="1253" spans="1:1">
      <c r="A1253" s="5">
        <v>44534</v>
      </c>
    </row>
    <row r="1254" spans="1:1">
      <c r="A1254" s="5">
        <v>44541</v>
      </c>
    </row>
    <row r="1255" spans="1:1">
      <c r="A1255" s="5">
        <v>44548</v>
      </c>
    </row>
    <row r="1256" spans="1:1">
      <c r="A1256" s="5">
        <v>44555</v>
      </c>
    </row>
    <row r="1257" spans="1:1">
      <c r="A1257" s="5">
        <v>44562</v>
      </c>
    </row>
    <row r="1258" spans="1:1">
      <c r="A1258" s="5">
        <v>44569</v>
      </c>
    </row>
    <row r="1259" spans="1:1">
      <c r="A1259" s="5">
        <v>44576</v>
      </c>
    </row>
    <row r="1260" spans="1:1">
      <c r="A1260" s="5">
        <v>44583</v>
      </c>
    </row>
    <row r="1261" spans="1:1">
      <c r="A1261" s="5">
        <v>44590</v>
      </c>
    </row>
    <row r="1262" spans="1:1">
      <c r="A1262" s="5">
        <v>44597</v>
      </c>
    </row>
    <row r="1263" spans="1:1">
      <c r="A1263" s="5">
        <v>44604</v>
      </c>
    </row>
    <row r="1264" spans="1:1">
      <c r="A1264" s="5">
        <v>44611</v>
      </c>
    </row>
    <row r="1265" spans="1:1">
      <c r="A1265" s="5">
        <v>44618</v>
      </c>
    </row>
    <row r="1266" spans="1:1">
      <c r="A1266" s="5">
        <v>44625</v>
      </c>
    </row>
    <row r="1267" spans="1:1">
      <c r="A1267" s="5">
        <v>44632</v>
      </c>
    </row>
    <row r="1268" spans="1:1">
      <c r="A1268" s="5">
        <v>44639</v>
      </c>
    </row>
    <row r="1269" spans="1:1">
      <c r="A1269" s="5">
        <v>44646</v>
      </c>
    </row>
    <row r="1270" spans="1:1">
      <c r="A1270" s="5">
        <v>44653</v>
      </c>
    </row>
    <row r="1271" spans="1:1">
      <c r="A1271" s="5">
        <v>44660</v>
      </c>
    </row>
    <row r="1272" spans="1:1">
      <c r="A1272" s="5">
        <v>44667</v>
      </c>
    </row>
    <row r="1273" spans="1:1">
      <c r="A1273" s="5">
        <v>44674</v>
      </c>
    </row>
    <row r="1274" spans="1:1">
      <c r="A1274" s="5">
        <v>44681</v>
      </c>
    </row>
    <row r="1275" spans="1:1">
      <c r="A1275" s="5">
        <v>44688</v>
      </c>
    </row>
    <row r="1276" spans="1:1">
      <c r="A1276" s="5">
        <v>44695</v>
      </c>
    </row>
    <row r="1277" spans="1:1">
      <c r="A1277" s="5">
        <v>44702</v>
      </c>
    </row>
    <row r="1278" spans="1:1">
      <c r="A1278" s="5">
        <v>44709</v>
      </c>
    </row>
    <row r="1279" spans="1:1">
      <c r="A1279" s="5">
        <v>44716</v>
      </c>
    </row>
    <row r="1280" spans="1:1">
      <c r="A1280" s="5">
        <v>44723</v>
      </c>
    </row>
    <row r="1281" spans="1:1">
      <c r="A1281" s="5">
        <v>44730</v>
      </c>
    </row>
    <row r="1282" spans="1:1">
      <c r="A1282" s="5">
        <v>44737</v>
      </c>
    </row>
    <row r="1283" spans="1:1">
      <c r="A1283" s="5">
        <v>44744</v>
      </c>
    </row>
    <row r="1284" spans="1:1">
      <c r="A1284" s="5">
        <v>44751</v>
      </c>
    </row>
    <row r="1285" spans="1:1">
      <c r="A1285" s="5">
        <v>44758</v>
      </c>
    </row>
    <row r="1286" spans="1:1">
      <c r="A1286" s="5">
        <v>44765</v>
      </c>
    </row>
    <row r="1287" spans="1:1">
      <c r="A1287" s="5">
        <v>44772</v>
      </c>
    </row>
    <row r="1288" spans="1:1">
      <c r="A1288" s="5">
        <v>44779</v>
      </c>
    </row>
    <row r="1289" spans="1:1">
      <c r="A1289" s="5">
        <v>44786</v>
      </c>
    </row>
    <row r="1290" spans="1:1">
      <c r="A1290" s="5">
        <v>44793</v>
      </c>
    </row>
    <row r="1291" spans="1:1">
      <c r="A1291" s="5">
        <v>44800</v>
      </c>
    </row>
    <row r="1292" spans="1:1">
      <c r="A1292" s="5">
        <v>44807</v>
      </c>
    </row>
    <row r="1293" spans="1:1">
      <c r="A1293" s="5">
        <v>44814</v>
      </c>
    </row>
    <row r="1294" spans="1:1">
      <c r="A1294" s="5">
        <v>44821</v>
      </c>
    </row>
    <row r="1295" spans="1:1">
      <c r="A1295" s="5">
        <v>44828</v>
      </c>
    </row>
    <row r="1296" spans="1:1">
      <c r="A1296" s="5">
        <v>44835</v>
      </c>
    </row>
    <row r="1297" spans="1:1">
      <c r="A1297" s="5">
        <v>44842</v>
      </c>
    </row>
    <row r="1298" spans="1:1">
      <c r="A1298" s="5">
        <v>44849</v>
      </c>
    </row>
    <row r="1299" spans="1:1">
      <c r="A1299" s="5">
        <v>44856</v>
      </c>
    </row>
    <row r="1300" spans="1:1">
      <c r="A1300" s="5">
        <v>44863</v>
      </c>
    </row>
    <row r="1301" spans="1:1">
      <c r="A1301" s="5">
        <v>44870</v>
      </c>
    </row>
    <row r="1302" spans="1:1">
      <c r="A1302" s="5">
        <v>44877</v>
      </c>
    </row>
    <row r="1303" spans="1:1">
      <c r="A1303" s="5">
        <v>44884</v>
      </c>
    </row>
    <row r="1304" spans="1:1">
      <c r="A1304" s="5">
        <v>44891</v>
      </c>
    </row>
    <row r="1305" spans="1:1">
      <c r="A1305" s="5">
        <v>44898</v>
      </c>
    </row>
    <row r="1306" spans="1:1">
      <c r="A1306" s="5">
        <v>44905</v>
      </c>
    </row>
    <row r="1307" spans="1:1">
      <c r="A1307" s="5">
        <v>44912</v>
      </c>
    </row>
    <row r="1308" spans="1:1">
      <c r="A1308" s="5">
        <v>44919</v>
      </c>
    </row>
    <row r="1309" spans="1:1">
      <c r="A1309" s="5">
        <v>44926</v>
      </c>
    </row>
    <row r="1310" spans="1:1">
      <c r="A1310" s="5">
        <v>44933</v>
      </c>
    </row>
    <row r="1311" spans="1:1">
      <c r="A1311" s="5">
        <v>44940</v>
      </c>
    </row>
    <row r="1312" spans="1:1">
      <c r="A1312" s="5">
        <v>44947</v>
      </c>
    </row>
    <row r="1313" spans="1:1">
      <c r="A1313" s="5">
        <v>44954</v>
      </c>
    </row>
    <row r="1314" spans="1:1">
      <c r="A1314" s="5">
        <v>44961</v>
      </c>
    </row>
    <row r="1315" spans="1:1">
      <c r="A1315" s="5">
        <v>44968</v>
      </c>
    </row>
    <row r="1316" spans="1:1">
      <c r="A1316" s="5">
        <v>44975</v>
      </c>
    </row>
    <row r="1317" spans="1:1">
      <c r="A1317" s="5">
        <v>44982</v>
      </c>
    </row>
    <row r="1318" spans="1:1">
      <c r="A1318" s="5">
        <v>44989</v>
      </c>
    </row>
    <row r="1319" spans="1:1">
      <c r="A1319" s="5">
        <v>44996</v>
      </c>
    </row>
    <row r="1320" spans="1:1">
      <c r="A1320" s="5">
        <v>45003</v>
      </c>
    </row>
    <row r="1321" spans="1:1">
      <c r="A1321" s="5">
        <v>45010</v>
      </c>
    </row>
    <row r="1322" spans="1:1">
      <c r="A1322" s="5">
        <v>45017</v>
      </c>
    </row>
    <row r="1323" spans="1:1">
      <c r="A1323" s="5">
        <v>45024</v>
      </c>
    </row>
    <row r="1324" spans="1:1">
      <c r="A1324" s="5">
        <v>45031</v>
      </c>
    </row>
    <row r="1325" spans="1:1">
      <c r="A1325" s="5">
        <v>45038</v>
      </c>
    </row>
    <row r="1326" spans="1:1">
      <c r="A1326" s="5">
        <v>45045</v>
      </c>
    </row>
    <row r="1327" spans="1:1">
      <c r="A1327" s="5">
        <v>45052</v>
      </c>
    </row>
    <row r="1328" spans="1:1">
      <c r="A1328" s="5">
        <v>45059</v>
      </c>
    </row>
    <row r="1329" spans="1:1">
      <c r="A1329" s="5">
        <v>45066</v>
      </c>
    </row>
    <row r="1330" spans="1:1">
      <c r="A1330" s="5">
        <v>45073</v>
      </c>
    </row>
    <row r="1331" spans="1:1">
      <c r="A1331" s="5">
        <v>45080</v>
      </c>
    </row>
    <row r="1332" spans="1:1">
      <c r="A1332" s="5">
        <v>45087</v>
      </c>
    </row>
    <row r="1333" spans="1:1">
      <c r="A1333" s="5">
        <v>45094</v>
      </c>
    </row>
    <row r="1334" spans="1:1">
      <c r="A1334" s="5">
        <v>45101</v>
      </c>
    </row>
    <row r="1335" spans="1:1">
      <c r="A1335" s="5">
        <v>45108</v>
      </c>
    </row>
    <row r="1336" spans="1:1">
      <c r="A1336" s="5">
        <v>45115</v>
      </c>
    </row>
    <row r="1337" spans="1:1">
      <c r="A1337" s="5">
        <v>45122</v>
      </c>
    </row>
    <row r="1338" spans="1:1">
      <c r="A1338" s="5">
        <v>45129</v>
      </c>
    </row>
    <row r="1339" spans="1:1">
      <c r="A1339" s="5">
        <v>45136</v>
      </c>
    </row>
    <row r="1340" spans="1:1">
      <c r="A1340" s="5">
        <v>45143</v>
      </c>
    </row>
    <row r="1341" spans="1:1">
      <c r="A1341" s="5">
        <v>45150</v>
      </c>
    </row>
    <row r="1342" spans="1:1">
      <c r="A1342" s="5">
        <v>45157</v>
      </c>
    </row>
    <row r="1343" spans="1:1">
      <c r="A1343" s="5">
        <v>45164</v>
      </c>
    </row>
    <row r="1344" spans="1:1">
      <c r="A1344" s="5">
        <v>45171</v>
      </c>
    </row>
    <row r="1345" spans="1:1">
      <c r="A1345" s="5">
        <v>45178</v>
      </c>
    </row>
    <row r="1346" spans="1:1">
      <c r="A1346" s="5">
        <v>45185</v>
      </c>
    </row>
    <row r="1347" spans="1:1">
      <c r="A1347" s="5">
        <v>45192</v>
      </c>
    </row>
    <row r="1348" spans="1:1">
      <c r="A1348" s="5">
        <v>45199</v>
      </c>
    </row>
    <row r="1349" spans="1:1">
      <c r="A1349" s="5">
        <v>45206</v>
      </c>
    </row>
    <row r="1350" spans="1:1">
      <c r="A1350" s="5">
        <v>45213</v>
      </c>
    </row>
    <row r="1351" spans="1:1">
      <c r="A1351" s="5">
        <v>45220</v>
      </c>
    </row>
    <row r="1352" spans="1:1">
      <c r="A1352" s="5">
        <v>45227</v>
      </c>
    </row>
    <row r="1353" spans="1:1">
      <c r="A1353" s="5">
        <v>45234</v>
      </c>
    </row>
    <row r="1354" spans="1:1">
      <c r="A1354" s="5">
        <v>45241</v>
      </c>
    </row>
    <row r="1355" spans="1:1">
      <c r="A1355" s="5">
        <v>45248</v>
      </c>
    </row>
    <row r="1356" spans="1:1">
      <c r="A1356" s="5">
        <v>45255</v>
      </c>
    </row>
    <row r="1357" spans="1:1">
      <c r="A1357" s="5">
        <v>45262</v>
      </c>
    </row>
    <row r="1358" spans="1:1">
      <c r="A1358" s="5">
        <v>45269</v>
      </c>
    </row>
    <row r="1359" spans="1:1">
      <c r="A1359" s="5">
        <v>45276</v>
      </c>
    </row>
    <row r="1360" spans="1:1">
      <c r="A1360" s="5">
        <v>45283</v>
      </c>
    </row>
    <row r="1361" spans="1:1">
      <c r="A1361" s="5">
        <v>45290</v>
      </c>
    </row>
    <row r="1362" spans="1:1">
      <c r="A1362" s="5">
        <v>45297</v>
      </c>
    </row>
    <row r="1363" spans="1:1">
      <c r="A1363" s="5">
        <v>45304</v>
      </c>
    </row>
    <row r="1364" spans="1:1">
      <c r="A1364" s="5">
        <v>45311</v>
      </c>
    </row>
    <row r="1365" spans="1:1">
      <c r="A1365" s="5">
        <v>45318</v>
      </c>
    </row>
    <row r="1366" spans="1:1">
      <c r="A1366" s="5">
        <v>45325</v>
      </c>
    </row>
    <row r="1367" spans="1:1">
      <c r="A1367" s="5">
        <v>45332</v>
      </c>
    </row>
    <row r="1368" spans="1:1">
      <c r="A1368" s="5">
        <v>45339</v>
      </c>
    </row>
    <row r="1369" spans="1:1">
      <c r="A1369" s="5">
        <v>45346</v>
      </c>
    </row>
    <row r="1370" spans="1:1">
      <c r="A1370" s="5">
        <v>45353</v>
      </c>
    </row>
    <row r="1371" spans="1:1">
      <c r="A1371" s="5">
        <v>45360</v>
      </c>
    </row>
    <row r="1372" spans="1:1">
      <c r="A1372" s="5">
        <v>45367</v>
      </c>
    </row>
    <row r="1373" spans="1:1">
      <c r="A1373" s="5">
        <v>45374</v>
      </c>
    </row>
    <row r="1374" spans="1:1">
      <c r="A1374" s="5">
        <v>45381</v>
      </c>
    </row>
    <row r="1375" spans="1:1">
      <c r="A1375" s="5">
        <v>45388</v>
      </c>
    </row>
    <row r="1376" spans="1:1">
      <c r="A1376" s="5">
        <v>45395</v>
      </c>
    </row>
    <row r="1377" spans="1:1">
      <c r="A1377" s="5">
        <v>45402</v>
      </c>
    </row>
    <row r="1378" spans="1:1">
      <c r="A1378" s="5">
        <v>45409</v>
      </c>
    </row>
    <row r="1379" spans="1:1">
      <c r="A1379" s="5">
        <v>45416</v>
      </c>
    </row>
    <row r="1380" spans="1:1">
      <c r="A1380" s="5">
        <v>45423</v>
      </c>
    </row>
    <row r="1381" spans="1:1">
      <c r="A1381" s="5">
        <v>45430</v>
      </c>
    </row>
    <row r="1382" spans="1:1">
      <c r="A1382" s="5">
        <v>45437</v>
      </c>
    </row>
    <row r="1383" spans="1:1">
      <c r="A1383" s="5">
        <v>45444</v>
      </c>
    </row>
    <row r="1384" spans="1:1">
      <c r="A1384" s="5">
        <v>45451</v>
      </c>
    </row>
    <row r="1385" spans="1:1">
      <c r="A1385" s="5">
        <v>45458</v>
      </c>
    </row>
    <row r="1386" spans="1:1">
      <c r="A1386" s="5">
        <v>45465</v>
      </c>
    </row>
    <row r="1387" spans="1:1">
      <c r="A1387" s="5">
        <v>45472</v>
      </c>
    </row>
    <row r="1388" spans="1:1">
      <c r="A1388" s="5">
        <v>45479</v>
      </c>
    </row>
    <row r="1389" spans="1:1">
      <c r="A1389" s="5">
        <v>45486</v>
      </c>
    </row>
    <row r="1390" spans="1:1">
      <c r="A1390" s="5">
        <v>45493</v>
      </c>
    </row>
    <row r="1391" spans="1:1">
      <c r="A1391" s="5">
        <v>45500</v>
      </c>
    </row>
    <row r="1392" spans="1:1">
      <c r="A1392" s="5">
        <v>45507</v>
      </c>
    </row>
    <row r="1393" spans="1:1">
      <c r="A1393" s="5">
        <v>45514</v>
      </c>
    </row>
    <row r="1394" spans="1:1">
      <c r="A1394" s="5">
        <v>45521</v>
      </c>
    </row>
    <row r="1395" spans="1:1">
      <c r="A1395" s="5">
        <v>45528</v>
      </c>
    </row>
    <row r="1396" spans="1:1">
      <c r="A1396" s="5">
        <v>45535</v>
      </c>
    </row>
    <row r="1397" spans="1:1">
      <c r="A1397" s="5">
        <v>45542</v>
      </c>
    </row>
    <row r="1398" spans="1:1">
      <c r="A1398" s="5">
        <v>45549</v>
      </c>
    </row>
    <row r="1399" spans="1:1">
      <c r="A1399" s="5">
        <v>45556</v>
      </c>
    </row>
    <row r="1400" spans="1:1">
      <c r="A1400" s="5">
        <v>45563</v>
      </c>
    </row>
    <row r="1401" spans="1:1">
      <c r="A1401" s="5">
        <v>45570</v>
      </c>
    </row>
    <row r="1402" spans="1:1">
      <c r="A1402" s="5">
        <v>45577</v>
      </c>
    </row>
    <row r="1403" spans="1:1">
      <c r="A1403" s="5">
        <v>45584</v>
      </c>
    </row>
    <row r="1404" spans="1:1">
      <c r="A1404" s="5">
        <v>45591</v>
      </c>
    </row>
    <row r="1405" spans="1:1">
      <c r="A1405" s="5">
        <v>45598</v>
      </c>
    </row>
    <row r="1406" spans="1:1">
      <c r="A1406" s="5">
        <v>45605</v>
      </c>
    </row>
    <row r="1407" spans="1:1">
      <c r="A1407" s="5">
        <v>45612</v>
      </c>
    </row>
    <row r="1408" spans="1:1">
      <c r="A1408" s="5">
        <v>45619</v>
      </c>
    </row>
    <row r="1409" spans="1:1">
      <c r="A1409" s="5">
        <v>45626</v>
      </c>
    </row>
    <row r="1410" spans="1:1">
      <c r="A1410" s="5">
        <v>45633</v>
      </c>
    </row>
    <row r="1411" spans="1:1">
      <c r="A1411" s="5">
        <v>45640</v>
      </c>
    </row>
    <row r="1412" spans="1:1">
      <c r="A1412" s="5">
        <v>45647</v>
      </c>
    </row>
    <row r="1413" spans="1:1">
      <c r="A1413" s="5">
        <v>45654</v>
      </c>
    </row>
    <row r="1414" spans="1:1">
      <c r="A1414" s="5">
        <v>45661</v>
      </c>
    </row>
    <row r="1415" spans="1:1">
      <c r="A1415" s="5">
        <v>45668</v>
      </c>
    </row>
    <row r="1416" spans="1:1">
      <c r="A1416" s="5">
        <v>45675</v>
      </c>
    </row>
    <row r="1417" spans="1:1">
      <c r="A1417" s="5">
        <v>45682</v>
      </c>
    </row>
    <row r="1418" spans="1:1">
      <c r="A1418" s="5">
        <v>45689</v>
      </c>
    </row>
    <row r="1419" spans="1:1">
      <c r="A1419" s="5">
        <v>45696</v>
      </c>
    </row>
    <row r="1420" spans="1:1">
      <c r="A1420" s="5">
        <v>45703</v>
      </c>
    </row>
    <row r="1421" spans="1:1">
      <c r="A1421" s="5">
        <v>45710</v>
      </c>
    </row>
    <row r="1422" spans="1:1">
      <c r="A1422" s="5">
        <v>45717</v>
      </c>
    </row>
    <row r="1423" spans="1:1">
      <c r="A1423" s="5">
        <v>45724</v>
      </c>
    </row>
    <row r="1424" spans="1:1">
      <c r="A1424" s="5">
        <v>45731</v>
      </c>
    </row>
    <row r="1425" spans="1:1">
      <c r="A1425" s="5">
        <v>45738</v>
      </c>
    </row>
    <row r="1426" spans="1:1">
      <c r="A1426" s="5">
        <v>45745</v>
      </c>
    </row>
    <row r="1427" spans="1:1">
      <c r="A1427" s="5">
        <v>45752</v>
      </c>
    </row>
    <row r="1428" spans="1:1">
      <c r="A1428" s="5">
        <v>45759</v>
      </c>
    </row>
    <row r="1429" spans="1:1">
      <c r="A1429" s="5">
        <v>45766</v>
      </c>
    </row>
    <row r="1430" spans="1:1">
      <c r="A1430" s="5">
        <v>45773</v>
      </c>
    </row>
    <row r="1431" spans="1:1">
      <c r="A1431" s="5">
        <v>45780</v>
      </c>
    </row>
    <row r="1432" spans="1:1">
      <c r="A1432" s="5">
        <v>45787</v>
      </c>
    </row>
    <row r="1433" spans="1:1">
      <c r="A1433" s="5">
        <v>45794</v>
      </c>
    </row>
    <row r="1434" spans="1:1">
      <c r="A1434" s="5">
        <v>45801</v>
      </c>
    </row>
    <row r="1435" spans="1:1">
      <c r="A1435" s="5">
        <v>45808</v>
      </c>
    </row>
    <row r="1436" spans="1:1">
      <c r="A1436" s="5">
        <v>45815</v>
      </c>
    </row>
    <row r="1437" spans="1:1">
      <c r="A1437" s="5">
        <v>45822</v>
      </c>
    </row>
    <row r="1438" spans="1:1">
      <c r="A1438" s="5">
        <v>45829</v>
      </c>
    </row>
    <row r="1439" spans="1:1">
      <c r="A1439" s="5">
        <v>45836</v>
      </c>
    </row>
    <row r="1440" spans="1:1">
      <c r="A1440" s="5">
        <v>45843</v>
      </c>
    </row>
    <row r="1441" spans="1:1">
      <c r="A1441" s="5">
        <v>45850</v>
      </c>
    </row>
    <row r="1442" spans="1:1">
      <c r="A1442" s="5">
        <v>45857</v>
      </c>
    </row>
    <row r="1443" spans="1:1">
      <c r="A1443" s="5">
        <v>45864</v>
      </c>
    </row>
    <row r="1444" spans="1:1">
      <c r="A1444" s="5">
        <v>45871</v>
      </c>
    </row>
    <row r="1445" spans="1:1">
      <c r="A1445" s="5">
        <v>45878</v>
      </c>
    </row>
    <row r="1446" spans="1:1">
      <c r="A1446" s="5">
        <v>45885</v>
      </c>
    </row>
    <row r="1447" spans="1:1">
      <c r="A1447" s="5">
        <v>45892</v>
      </c>
    </row>
    <row r="1448" spans="1:1">
      <c r="A1448" s="5">
        <v>45899</v>
      </c>
    </row>
    <row r="1449" spans="1:1">
      <c r="A1449" s="5">
        <v>45906</v>
      </c>
    </row>
    <row r="1450" spans="1:1">
      <c r="A1450" s="5">
        <v>45913</v>
      </c>
    </row>
    <row r="1451" spans="1:1">
      <c r="A1451" s="5">
        <v>45920</v>
      </c>
    </row>
    <row r="1452" spans="1:1">
      <c r="A1452" s="5">
        <v>45927</v>
      </c>
    </row>
    <row r="1453" spans="1:1">
      <c r="A1453" s="5">
        <v>45934</v>
      </c>
    </row>
    <row r="1454" spans="1:1">
      <c r="A1454" s="5">
        <v>45941</v>
      </c>
    </row>
    <row r="1455" spans="1:1">
      <c r="A1455" s="5">
        <v>45948</v>
      </c>
    </row>
    <row r="1456" spans="1:1">
      <c r="A1456" s="5">
        <v>45955</v>
      </c>
    </row>
    <row r="1457" spans="1:1">
      <c r="A1457" s="5">
        <v>45962</v>
      </c>
    </row>
    <row r="1458" spans="1:1">
      <c r="A1458" s="5">
        <v>45969</v>
      </c>
    </row>
    <row r="1459" spans="1:1">
      <c r="A1459" s="5">
        <v>45976</v>
      </c>
    </row>
    <row r="1460" spans="1:1">
      <c r="A1460" s="5">
        <v>45983</v>
      </c>
    </row>
    <row r="1461" spans="1:1">
      <c r="A1461" s="5">
        <v>45990</v>
      </c>
    </row>
    <row r="1462" spans="1:1">
      <c r="A1462" s="5">
        <v>45997</v>
      </c>
    </row>
    <row r="1463" spans="1:1">
      <c r="A1463" s="5">
        <v>46004</v>
      </c>
    </row>
    <row r="1464" spans="1:1">
      <c r="A1464" s="5">
        <v>46011</v>
      </c>
    </row>
    <row r="1465" spans="1:1">
      <c r="A1465" s="5">
        <v>46018</v>
      </c>
    </row>
    <row r="1466" spans="1:1">
      <c r="A1466" s="5">
        <v>46025</v>
      </c>
    </row>
    <row r="1467" spans="1:1">
      <c r="A1467" s="5">
        <v>46032</v>
      </c>
    </row>
    <row r="1468" spans="1:1">
      <c r="A1468" s="5">
        <v>46039</v>
      </c>
    </row>
    <row r="1469" spans="1:1">
      <c r="A1469" s="5">
        <v>46046</v>
      </c>
    </row>
    <row r="1470" spans="1:1">
      <c r="A1470" s="5">
        <v>46053</v>
      </c>
    </row>
    <row r="1471" spans="1:1">
      <c r="A1471" s="5">
        <v>46060</v>
      </c>
    </row>
    <row r="1472" spans="1:1">
      <c r="A1472" s="5">
        <v>46067</v>
      </c>
    </row>
    <row r="1473" spans="1:1">
      <c r="A1473" s="5">
        <v>46074</v>
      </c>
    </row>
    <row r="1474" spans="1:1">
      <c r="A1474" s="5">
        <v>46081</v>
      </c>
    </row>
    <row r="1475" spans="1:1">
      <c r="A1475" s="5">
        <v>46088</v>
      </c>
    </row>
    <row r="1476" spans="1:1">
      <c r="A1476" s="5">
        <v>46095</v>
      </c>
    </row>
    <row r="1477" spans="1:1">
      <c r="A1477" s="5">
        <v>46102</v>
      </c>
    </row>
    <row r="1478" spans="1:1">
      <c r="A1478" s="5">
        <v>46109</v>
      </c>
    </row>
    <row r="1479" spans="1:1">
      <c r="A1479" s="5">
        <v>46116</v>
      </c>
    </row>
    <row r="1480" spans="1:1">
      <c r="A1480" s="5">
        <v>46123</v>
      </c>
    </row>
    <row r="1481" spans="1:1">
      <c r="A1481" s="5">
        <v>46130</v>
      </c>
    </row>
    <row r="1482" spans="1:1">
      <c r="A1482" s="5">
        <v>46137</v>
      </c>
    </row>
    <row r="1483" spans="1:1">
      <c r="A1483" s="5">
        <v>46144</v>
      </c>
    </row>
    <row r="1484" spans="1:1">
      <c r="A1484" s="5">
        <v>46151</v>
      </c>
    </row>
    <row r="1485" spans="1:1">
      <c r="A1485" s="5">
        <v>46158</v>
      </c>
    </row>
    <row r="1486" spans="1:1">
      <c r="A1486" s="5">
        <v>46165</v>
      </c>
    </row>
    <row r="1487" spans="1:1">
      <c r="A1487" s="5">
        <v>46172</v>
      </c>
    </row>
    <row r="1488" spans="1:1">
      <c r="A1488" s="5">
        <v>46179</v>
      </c>
    </row>
    <row r="1489" spans="1:1">
      <c r="A1489" s="5">
        <v>46186</v>
      </c>
    </row>
    <row r="1490" spans="1:1">
      <c r="A1490" s="5">
        <v>46193</v>
      </c>
    </row>
    <row r="1491" spans="1:1">
      <c r="A1491" s="5">
        <v>46200</v>
      </c>
    </row>
    <row r="1492" spans="1:1">
      <c r="A1492" s="5">
        <v>46207</v>
      </c>
    </row>
    <row r="1493" spans="1:1">
      <c r="A1493" s="5">
        <v>46214</v>
      </c>
    </row>
    <row r="1494" spans="1:1">
      <c r="A1494" s="5">
        <v>46221</v>
      </c>
    </row>
    <row r="1495" spans="1:1">
      <c r="A1495" s="5">
        <v>46228</v>
      </c>
    </row>
    <row r="1496" spans="1:1">
      <c r="A1496" s="5">
        <v>46235</v>
      </c>
    </row>
    <row r="1497" spans="1:1">
      <c r="A1497" s="5">
        <v>46242</v>
      </c>
    </row>
    <row r="1498" spans="1:1">
      <c r="A1498" s="5">
        <v>46249</v>
      </c>
    </row>
    <row r="1499" spans="1:1">
      <c r="A1499" s="5">
        <v>46256</v>
      </c>
    </row>
    <row r="1500" spans="1:1">
      <c r="A1500" s="5">
        <v>46263</v>
      </c>
    </row>
    <row r="1501" spans="1:1">
      <c r="A1501" s="5">
        <v>46270</v>
      </c>
    </row>
    <row r="1502" spans="1:1">
      <c r="A1502" s="5">
        <v>46277</v>
      </c>
    </row>
    <row r="1503" spans="1:1">
      <c r="A1503" s="5">
        <v>46284</v>
      </c>
    </row>
    <row r="1504" spans="1:1">
      <c r="A1504" s="5">
        <v>46291</v>
      </c>
    </row>
    <row r="1505" spans="1:1">
      <c r="A1505" s="5">
        <v>46298</v>
      </c>
    </row>
    <row r="1506" spans="1:1">
      <c r="A1506" s="5">
        <v>46305</v>
      </c>
    </row>
    <row r="1507" spans="1:1">
      <c r="A1507" s="5">
        <v>46312</v>
      </c>
    </row>
    <row r="1508" spans="1:1">
      <c r="A1508" s="5">
        <v>46319</v>
      </c>
    </row>
    <row r="1509" spans="1:1">
      <c r="A1509" s="5">
        <v>46326</v>
      </c>
    </row>
    <row r="1510" spans="1:1">
      <c r="A1510" s="5">
        <v>46333</v>
      </c>
    </row>
    <row r="1511" spans="1:1">
      <c r="A1511" s="5">
        <v>46340</v>
      </c>
    </row>
    <row r="1512" spans="1:1">
      <c r="A1512" s="5">
        <v>46347</v>
      </c>
    </row>
    <row r="1513" spans="1:1">
      <c r="A1513" s="5">
        <v>46354</v>
      </c>
    </row>
    <row r="1514" spans="1:1">
      <c r="A1514" s="5">
        <v>46361</v>
      </c>
    </row>
    <row r="1515" spans="1:1">
      <c r="A1515" s="5">
        <v>46368</v>
      </c>
    </row>
    <row r="1516" spans="1:1">
      <c r="A1516" s="5">
        <v>46375</v>
      </c>
    </row>
    <row r="1517" spans="1:1">
      <c r="A1517" s="5">
        <v>46382</v>
      </c>
    </row>
    <row r="1518" spans="1:1">
      <c r="A1518" s="5">
        <v>46389</v>
      </c>
    </row>
    <row r="1519" spans="1:1">
      <c r="A1519" s="5">
        <v>46396</v>
      </c>
    </row>
    <row r="1520" spans="1:1">
      <c r="A1520" s="5">
        <v>46403</v>
      </c>
    </row>
    <row r="1521" spans="1:1">
      <c r="A1521" s="5">
        <v>46410</v>
      </c>
    </row>
    <row r="1522" spans="1:1">
      <c r="A1522" s="5">
        <v>46417</v>
      </c>
    </row>
    <row r="1523" spans="1:1">
      <c r="A1523" s="5">
        <v>46424</v>
      </c>
    </row>
    <row r="1524" spans="1:1">
      <c r="A1524" s="5">
        <v>46431</v>
      </c>
    </row>
    <row r="1525" spans="1:1">
      <c r="A1525" s="5">
        <v>46438</v>
      </c>
    </row>
    <row r="1526" spans="1:1">
      <c r="A1526" s="5">
        <v>46445</v>
      </c>
    </row>
    <row r="1527" spans="1:1">
      <c r="A1527" s="5">
        <v>46452</v>
      </c>
    </row>
    <row r="1528" spans="1:1">
      <c r="A1528" s="5">
        <v>46459</v>
      </c>
    </row>
    <row r="1529" spans="1:1">
      <c r="A1529" s="5">
        <v>46466</v>
      </c>
    </row>
    <row r="1530" spans="1:1">
      <c r="A1530" s="5">
        <v>46473</v>
      </c>
    </row>
    <row r="1531" spans="1:1">
      <c r="A1531" s="5">
        <v>46480</v>
      </c>
    </row>
    <row r="1532" spans="1:1">
      <c r="A1532" s="5">
        <v>46487</v>
      </c>
    </row>
    <row r="1533" spans="1:1">
      <c r="A1533" s="5">
        <v>46494</v>
      </c>
    </row>
    <row r="1534" spans="1:1">
      <c r="A1534" s="5">
        <v>46501</v>
      </c>
    </row>
    <row r="1535" spans="1:1">
      <c r="A1535" s="5">
        <v>46508</v>
      </c>
    </row>
    <row r="1536" spans="1:1">
      <c r="A1536" s="5">
        <v>46515</v>
      </c>
    </row>
    <row r="1537" spans="1:1">
      <c r="A1537" s="5">
        <v>46522</v>
      </c>
    </row>
    <row r="1538" spans="1:1">
      <c r="A1538" s="5">
        <v>46529</v>
      </c>
    </row>
    <row r="1539" spans="1:1">
      <c r="A1539" s="5">
        <v>46536</v>
      </c>
    </row>
    <row r="1540" spans="1:1">
      <c r="A1540" s="5">
        <v>46543</v>
      </c>
    </row>
    <row r="1541" spans="1:1">
      <c r="A1541" s="5">
        <v>46550</v>
      </c>
    </row>
    <row r="1542" spans="1:1">
      <c r="A1542" s="5">
        <v>46557</v>
      </c>
    </row>
    <row r="1543" spans="1:1">
      <c r="A1543" s="5">
        <v>46564</v>
      </c>
    </row>
    <row r="1544" spans="1:1">
      <c r="A1544" s="5">
        <v>46571</v>
      </c>
    </row>
    <row r="1545" spans="1:1">
      <c r="A1545" s="5">
        <v>46578</v>
      </c>
    </row>
    <row r="1546" spans="1:1">
      <c r="A1546" s="5">
        <v>46585</v>
      </c>
    </row>
    <row r="1547" spans="1:1">
      <c r="A1547" s="5">
        <v>46592</v>
      </c>
    </row>
    <row r="1548" spans="1:1">
      <c r="A1548" s="5">
        <v>46599</v>
      </c>
    </row>
    <row r="1549" spans="1:1">
      <c r="A1549" s="5">
        <v>46606</v>
      </c>
    </row>
    <row r="1550" spans="1:1">
      <c r="A1550" s="5">
        <v>46613</v>
      </c>
    </row>
    <row r="1551" spans="1:1">
      <c r="A1551" s="5">
        <v>46620</v>
      </c>
    </row>
    <row r="1552" spans="1:1">
      <c r="A1552" s="5">
        <v>46627</v>
      </c>
    </row>
    <row r="1553" spans="1:1">
      <c r="A1553" s="5">
        <v>46634</v>
      </c>
    </row>
    <row r="1554" spans="1:1">
      <c r="A1554" s="5">
        <v>46641</v>
      </c>
    </row>
    <row r="1555" spans="1:1">
      <c r="A1555" s="5">
        <v>46648</v>
      </c>
    </row>
    <row r="1556" spans="1:1">
      <c r="A1556" s="5">
        <v>46655</v>
      </c>
    </row>
    <row r="1557" spans="1:1">
      <c r="A1557" s="5">
        <v>46662</v>
      </c>
    </row>
    <row r="1558" spans="1:1">
      <c r="A1558" s="5">
        <v>46669</v>
      </c>
    </row>
    <row r="1559" spans="1:1">
      <c r="A1559" s="5">
        <v>46676</v>
      </c>
    </row>
    <row r="1560" spans="1:1">
      <c r="A1560" s="5">
        <v>46683</v>
      </c>
    </row>
    <row r="1561" spans="1:1">
      <c r="A1561" s="5">
        <v>46690</v>
      </c>
    </row>
    <row r="1562" spans="1:1">
      <c r="A1562" s="5">
        <v>46697</v>
      </c>
    </row>
    <row r="1563" spans="1:1">
      <c r="A1563" s="5">
        <v>46704</v>
      </c>
    </row>
    <row r="1564" spans="1:1">
      <c r="A1564" s="5">
        <v>46711</v>
      </c>
    </row>
    <row r="1565" spans="1:1">
      <c r="A1565" s="5">
        <v>46718</v>
      </c>
    </row>
    <row r="1566" spans="1:1">
      <c r="A1566" s="5">
        <v>46725</v>
      </c>
    </row>
    <row r="1567" spans="1:1">
      <c r="A1567" s="5">
        <v>46732</v>
      </c>
    </row>
    <row r="1568" spans="1:1">
      <c r="A1568" s="5">
        <v>46739</v>
      </c>
    </row>
    <row r="1569" spans="1:1">
      <c r="A1569" s="5">
        <v>46746</v>
      </c>
    </row>
    <row r="1570" spans="1:1">
      <c r="A1570" s="5">
        <v>46753</v>
      </c>
    </row>
    <row r="1571" spans="1:1">
      <c r="A1571" s="5">
        <v>46760</v>
      </c>
    </row>
    <row r="1572" spans="1:1">
      <c r="A1572" s="5">
        <v>46767</v>
      </c>
    </row>
    <row r="1573" spans="1:1">
      <c r="A1573" s="5">
        <v>46774</v>
      </c>
    </row>
    <row r="1574" spans="1:1">
      <c r="A1574" s="5">
        <v>46781</v>
      </c>
    </row>
    <row r="1575" spans="1:1">
      <c r="A1575" s="5">
        <v>46788</v>
      </c>
    </row>
    <row r="1576" spans="1:1">
      <c r="A1576" s="5">
        <v>46795</v>
      </c>
    </row>
    <row r="1577" spans="1:1">
      <c r="A1577" s="5">
        <v>46802</v>
      </c>
    </row>
    <row r="1578" spans="1:1">
      <c r="A1578" s="5">
        <v>46809</v>
      </c>
    </row>
    <row r="1579" spans="1:1">
      <c r="A1579" s="5">
        <v>46816</v>
      </c>
    </row>
    <row r="1580" spans="1:1">
      <c r="A1580" s="5">
        <v>46823</v>
      </c>
    </row>
    <row r="1581" spans="1:1">
      <c r="A1581" s="5">
        <v>46830</v>
      </c>
    </row>
    <row r="1582" spans="1:1">
      <c r="A1582" s="5">
        <v>46837</v>
      </c>
    </row>
    <row r="1583" spans="1:1">
      <c r="A1583" s="5">
        <v>46844</v>
      </c>
    </row>
    <row r="1584" spans="1:1">
      <c r="A1584" s="5">
        <v>46851</v>
      </c>
    </row>
    <row r="1585" spans="1:1">
      <c r="A1585" s="5">
        <v>46858</v>
      </c>
    </row>
    <row r="1586" spans="1:1">
      <c r="A1586" s="5">
        <v>46865</v>
      </c>
    </row>
    <row r="1587" spans="1:1">
      <c r="A1587" s="5">
        <v>46872</v>
      </c>
    </row>
    <row r="1588" spans="1:1">
      <c r="A1588" s="5">
        <v>46879</v>
      </c>
    </row>
    <row r="1589" spans="1:1">
      <c r="A1589" s="5">
        <v>46886</v>
      </c>
    </row>
    <row r="1590" spans="1:1">
      <c r="A1590" s="5">
        <v>46893</v>
      </c>
    </row>
    <row r="1591" spans="1:1">
      <c r="A1591" s="5">
        <v>46900</v>
      </c>
    </row>
    <row r="1592" spans="1:1">
      <c r="A1592" s="5">
        <v>46907</v>
      </c>
    </row>
    <row r="1593" spans="1:1">
      <c r="A1593" s="5">
        <v>46914</v>
      </c>
    </row>
    <row r="1594" spans="1:1">
      <c r="A1594" s="5">
        <v>46921</v>
      </c>
    </row>
    <row r="1595" spans="1:1">
      <c r="A1595" s="5">
        <v>46928</v>
      </c>
    </row>
    <row r="1596" spans="1:1">
      <c r="A1596" s="5">
        <v>46935</v>
      </c>
    </row>
    <row r="1597" spans="1:1">
      <c r="A1597" s="5">
        <v>46942</v>
      </c>
    </row>
    <row r="1598" spans="1:1">
      <c r="A1598" s="5">
        <v>46949</v>
      </c>
    </row>
    <row r="1599" spans="1:1">
      <c r="A1599" s="5">
        <v>46956</v>
      </c>
    </row>
    <row r="1600" spans="1:1">
      <c r="A1600" s="5">
        <v>46963</v>
      </c>
    </row>
    <row r="1601" spans="1:1">
      <c r="A1601" s="5">
        <v>46970</v>
      </c>
    </row>
    <row r="1602" spans="1:1">
      <c r="A1602" s="5">
        <v>46977</v>
      </c>
    </row>
    <row r="1603" spans="1:1">
      <c r="A1603" s="5">
        <v>46984</v>
      </c>
    </row>
    <row r="1604" spans="1:1">
      <c r="A1604" s="5">
        <v>46991</v>
      </c>
    </row>
    <row r="1605" spans="1:1">
      <c r="A1605" s="5">
        <v>46998</v>
      </c>
    </row>
    <row r="1606" spans="1:1">
      <c r="A1606" s="5">
        <v>47005</v>
      </c>
    </row>
    <row r="1607" spans="1:1">
      <c r="A1607" s="5">
        <v>47012</v>
      </c>
    </row>
    <row r="1608" spans="1:1">
      <c r="A1608" s="5">
        <v>47019</v>
      </c>
    </row>
    <row r="1609" spans="1:1">
      <c r="A1609" s="5">
        <v>47026</v>
      </c>
    </row>
    <row r="1610" spans="1:1">
      <c r="A1610" s="5">
        <v>47033</v>
      </c>
    </row>
    <row r="1611" spans="1:1">
      <c r="A1611" s="5">
        <v>47040</v>
      </c>
    </row>
    <row r="1612" spans="1:1">
      <c r="A1612" s="5">
        <v>47047</v>
      </c>
    </row>
    <row r="1613" spans="1:1">
      <c r="A1613" s="5">
        <v>47054</v>
      </c>
    </row>
    <row r="1614" spans="1:1">
      <c r="A1614" s="5">
        <v>47061</v>
      </c>
    </row>
    <row r="1615" spans="1:1">
      <c r="A1615" s="5">
        <v>47068</v>
      </c>
    </row>
    <row r="1616" spans="1:1">
      <c r="A1616" s="5">
        <v>47075</v>
      </c>
    </row>
    <row r="1617" spans="1:1">
      <c r="A1617" s="5">
        <v>47082</v>
      </c>
    </row>
    <row r="1618" spans="1:1">
      <c r="A1618" s="5">
        <v>47089</v>
      </c>
    </row>
    <row r="1619" spans="1:1">
      <c r="A1619" s="5">
        <v>47096</v>
      </c>
    </row>
    <row r="1620" spans="1:1">
      <c r="A1620" s="5">
        <v>47103</v>
      </c>
    </row>
    <row r="1621" spans="1:1">
      <c r="A1621" s="5">
        <v>47110</v>
      </c>
    </row>
    <row r="1622" spans="1:1">
      <c r="A1622" s="5">
        <v>47117</v>
      </c>
    </row>
    <row r="1623" spans="1:1">
      <c r="A1623" s="5">
        <v>47124</v>
      </c>
    </row>
    <row r="1624" spans="1:1">
      <c r="A1624" s="5">
        <v>47131</v>
      </c>
    </row>
    <row r="1625" spans="1:1">
      <c r="A1625" s="5">
        <v>47138</v>
      </c>
    </row>
    <row r="1626" spans="1:1">
      <c r="A1626" s="5">
        <v>47145</v>
      </c>
    </row>
    <row r="1627" spans="1:1">
      <c r="A1627" s="5">
        <v>47152</v>
      </c>
    </row>
    <row r="1628" spans="1:1">
      <c r="A1628" s="5">
        <v>47159</v>
      </c>
    </row>
    <row r="1629" spans="1:1">
      <c r="A1629" s="5">
        <v>47166</v>
      </c>
    </row>
    <row r="1630" spans="1:1">
      <c r="A1630" s="5">
        <v>47173</v>
      </c>
    </row>
    <row r="1631" spans="1:1">
      <c r="A1631" s="5">
        <v>47180</v>
      </c>
    </row>
    <row r="1632" spans="1:1">
      <c r="A1632" s="5">
        <v>47187</v>
      </c>
    </row>
    <row r="1633" spans="1:1">
      <c r="A1633" s="5">
        <v>47194</v>
      </c>
    </row>
    <row r="1634" spans="1:1">
      <c r="A1634" s="5">
        <v>47201</v>
      </c>
    </row>
    <row r="1635" spans="1:1">
      <c r="A1635" s="5">
        <v>47208</v>
      </c>
    </row>
    <row r="1636" spans="1:1">
      <c r="A1636" s="5">
        <v>47215</v>
      </c>
    </row>
    <row r="1637" spans="1:1">
      <c r="A1637" s="5">
        <v>47222</v>
      </c>
    </row>
    <row r="1638" spans="1:1">
      <c r="A1638" s="5">
        <v>47229</v>
      </c>
    </row>
    <row r="1639" spans="1:1">
      <c r="A1639" s="5">
        <v>47236</v>
      </c>
    </row>
    <row r="1640" spans="1:1">
      <c r="A1640" s="5">
        <v>47243</v>
      </c>
    </row>
    <row r="1641" spans="1:1">
      <c r="A1641" s="5">
        <v>47250</v>
      </c>
    </row>
    <row r="1642" spans="1:1">
      <c r="A1642" s="5">
        <v>47257</v>
      </c>
    </row>
    <row r="1643" spans="1:1">
      <c r="A1643" s="5">
        <v>47264</v>
      </c>
    </row>
    <row r="1644" spans="1:1">
      <c r="A1644" s="5">
        <v>47271</v>
      </c>
    </row>
    <row r="1645" spans="1:1">
      <c r="A1645" s="5">
        <v>47278</v>
      </c>
    </row>
    <row r="1646" spans="1:1">
      <c r="A1646" s="5">
        <v>47285</v>
      </c>
    </row>
    <row r="1647" spans="1:1">
      <c r="A1647" s="5">
        <v>47292</v>
      </c>
    </row>
    <row r="1648" spans="1:1">
      <c r="A1648" s="5">
        <v>47299</v>
      </c>
    </row>
    <row r="1649" spans="1:1">
      <c r="A1649" s="5">
        <v>47306</v>
      </c>
    </row>
    <row r="1650" spans="1:1">
      <c r="A1650" s="5">
        <v>47313</v>
      </c>
    </row>
    <row r="1651" spans="1:1">
      <c r="A1651" s="5">
        <v>47320</v>
      </c>
    </row>
    <row r="1652" spans="1:1">
      <c r="A1652" s="5">
        <v>47327</v>
      </c>
    </row>
    <row r="1653" spans="1:1">
      <c r="A1653" s="5">
        <v>47334</v>
      </c>
    </row>
    <row r="1654" spans="1:1">
      <c r="A1654" s="5">
        <v>47341</v>
      </c>
    </row>
    <row r="1655" spans="1:1">
      <c r="A1655" s="5">
        <v>47348</v>
      </c>
    </row>
    <row r="1656" spans="1:1">
      <c r="A1656" s="5">
        <v>47355</v>
      </c>
    </row>
    <row r="1657" spans="1:1">
      <c r="A1657" s="5">
        <v>47362</v>
      </c>
    </row>
    <row r="1658" spans="1:1">
      <c r="A1658" s="5">
        <v>47369</v>
      </c>
    </row>
    <row r="1659" spans="1:1">
      <c r="A1659" s="5">
        <v>47376</v>
      </c>
    </row>
    <row r="1660" spans="1:1">
      <c r="A1660" s="5">
        <v>47383</v>
      </c>
    </row>
    <row r="1661" spans="1:1">
      <c r="A1661" s="5">
        <v>47390</v>
      </c>
    </row>
    <row r="1662" spans="1:1">
      <c r="A1662" s="5">
        <v>47397</v>
      </c>
    </row>
    <row r="1663" spans="1:1">
      <c r="A1663" s="5">
        <v>47404</v>
      </c>
    </row>
    <row r="1664" spans="1:1">
      <c r="A1664" s="5">
        <v>47411</v>
      </c>
    </row>
    <row r="1665" spans="1:1">
      <c r="A1665" s="5">
        <v>47418</v>
      </c>
    </row>
    <row r="1666" spans="1:1">
      <c r="A1666" s="5">
        <v>47425</v>
      </c>
    </row>
    <row r="1667" spans="1:1">
      <c r="A1667" s="5">
        <v>47432</v>
      </c>
    </row>
    <row r="1668" spans="1:1">
      <c r="A1668" s="5">
        <v>47439</v>
      </c>
    </row>
    <row r="1669" spans="1:1">
      <c r="A1669" s="5">
        <v>47446</v>
      </c>
    </row>
    <row r="1670" spans="1:1">
      <c r="A1670" s="5">
        <v>47453</v>
      </c>
    </row>
    <row r="1671" spans="1:1">
      <c r="A1671" s="5">
        <v>47460</v>
      </c>
    </row>
    <row r="1672" spans="1:1">
      <c r="A1672" s="5">
        <v>47467</v>
      </c>
    </row>
    <row r="1673" spans="1:1">
      <c r="A1673" s="5">
        <v>47474</v>
      </c>
    </row>
    <row r="1674" spans="1:1">
      <c r="A1674" s="5">
        <v>47481</v>
      </c>
    </row>
    <row r="1675" spans="1:1">
      <c r="A1675" s="5">
        <v>47488</v>
      </c>
    </row>
    <row r="1676" spans="1:1">
      <c r="A1676" s="5">
        <v>47495</v>
      </c>
    </row>
    <row r="1677" spans="1:1">
      <c r="A1677" s="5">
        <v>47502</v>
      </c>
    </row>
    <row r="1678" spans="1:1">
      <c r="A1678" s="5">
        <v>47509</v>
      </c>
    </row>
    <row r="1679" spans="1:1">
      <c r="A1679" s="5">
        <v>47516</v>
      </c>
    </row>
    <row r="1680" spans="1:1">
      <c r="A1680" s="5">
        <v>47523</v>
      </c>
    </row>
    <row r="1681" spans="1:1">
      <c r="A1681" s="5">
        <v>47530</v>
      </c>
    </row>
    <row r="1682" spans="1:1">
      <c r="A1682" s="5">
        <v>47537</v>
      </c>
    </row>
    <row r="1683" spans="1:1">
      <c r="A1683" s="5">
        <v>47544</v>
      </c>
    </row>
    <row r="1684" spans="1:1">
      <c r="A1684" s="5">
        <v>47551</v>
      </c>
    </row>
    <row r="1685" spans="1:1">
      <c r="A1685" s="5">
        <v>47558</v>
      </c>
    </row>
    <row r="1686" spans="1:1">
      <c r="A1686" s="5">
        <v>47565</v>
      </c>
    </row>
    <row r="1687" spans="1:1">
      <c r="A1687" s="5">
        <v>47572</v>
      </c>
    </row>
    <row r="1688" spans="1:1">
      <c r="A1688" s="5">
        <v>47579</v>
      </c>
    </row>
    <row r="1689" spans="1:1">
      <c r="A1689" s="5">
        <v>47586</v>
      </c>
    </row>
    <row r="1690" spans="1:1">
      <c r="A1690" s="5">
        <v>47593</v>
      </c>
    </row>
    <row r="1691" spans="1:1">
      <c r="A1691" s="5">
        <v>47600</v>
      </c>
    </row>
    <row r="1692" spans="1:1">
      <c r="A1692" s="5">
        <v>47607</v>
      </c>
    </row>
    <row r="1693" spans="1:1">
      <c r="A1693" s="5">
        <v>47614</v>
      </c>
    </row>
    <row r="1694" spans="1:1">
      <c r="A1694" s="5">
        <v>47621</v>
      </c>
    </row>
    <row r="1695" spans="1:1">
      <c r="A1695" s="5">
        <v>47628</v>
      </c>
    </row>
    <row r="1696" spans="1:1">
      <c r="A1696" s="5">
        <v>47635</v>
      </c>
    </row>
    <row r="1697" spans="1:1">
      <c r="A1697" s="5">
        <v>47642</v>
      </c>
    </row>
    <row r="1698" spans="1:1">
      <c r="A1698" s="5">
        <v>47649</v>
      </c>
    </row>
    <row r="1699" spans="1:1">
      <c r="A1699" s="5">
        <v>47656</v>
      </c>
    </row>
    <row r="1700" spans="1:1">
      <c r="A1700" s="5">
        <v>47663</v>
      </c>
    </row>
    <row r="1701" spans="1:1">
      <c r="A1701" s="5">
        <v>47670</v>
      </c>
    </row>
    <row r="1702" spans="1:1">
      <c r="A1702" s="5">
        <v>47677</v>
      </c>
    </row>
    <row r="1703" spans="1:1">
      <c r="A1703" s="5">
        <v>47684</v>
      </c>
    </row>
    <row r="1704" spans="1:1">
      <c r="A1704" s="5">
        <v>47691</v>
      </c>
    </row>
    <row r="1705" spans="1:1">
      <c r="A1705" s="5">
        <v>47698</v>
      </c>
    </row>
    <row r="1706" spans="1:1">
      <c r="A1706" s="5">
        <v>47705</v>
      </c>
    </row>
    <row r="1707" spans="1:1">
      <c r="A1707" s="5">
        <v>47712</v>
      </c>
    </row>
    <row r="1708" spans="1:1">
      <c r="A1708" s="5">
        <v>47719</v>
      </c>
    </row>
    <row r="1709" spans="1:1">
      <c r="A1709" s="5">
        <v>47726</v>
      </c>
    </row>
    <row r="1710" spans="1:1">
      <c r="A1710" s="5">
        <v>47733</v>
      </c>
    </row>
    <row r="1711" spans="1:1">
      <c r="A1711" s="5">
        <v>47740</v>
      </c>
    </row>
    <row r="1712" spans="1:1">
      <c r="A1712" s="5">
        <v>47747</v>
      </c>
    </row>
    <row r="1713" spans="1:1">
      <c r="A1713" s="5">
        <v>47754</v>
      </c>
    </row>
    <row r="1714" spans="1:1">
      <c r="A1714" s="5">
        <v>47761</v>
      </c>
    </row>
    <row r="1715" spans="1:1">
      <c r="A1715" s="5">
        <v>47768</v>
      </c>
    </row>
    <row r="1716" spans="1:1">
      <c r="A1716" s="5">
        <v>47775</v>
      </c>
    </row>
    <row r="1717" spans="1:1">
      <c r="A1717" s="5">
        <v>47782</v>
      </c>
    </row>
    <row r="1718" spans="1:1">
      <c r="A1718" s="5">
        <v>47789</v>
      </c>
    </row>
    <row r="1719" spans="1:1">
      <c r="A1719" s="5">
        <v>47796</v>
      </c>
    </row>
    <row r="1720" spans="1:1">
      <c r="A1720" s="5">
        <v>47803</v>
      </c>
    </row>
    <row r="1721" spans="1:1">
      <c r="A1721" s="5">
        <v>47810</v>
      </c>
    </row>
    <row r="1722" spans="1:1">
      <c r="A1722" s="5">
        <v>47817</v>
      </c>
    </row>
    <row r="1723" spans="1:1">
      <c r="A1723" s="5">
        <v>47824</v>
      </c>
    </row>
    <row r="1724" spans="1:1">
      <c r="A1724" s="5">
        <v>47831</v>
      </c>
    </row>
    <row r="1725" spans="1:1">
      <c r="A1725" s="5">
        <v>47838</v>
      </c>
    </row>
    <row r="1726" spans="1:1">
      <c r="A1726" s="5">
        <v>47845</v>
      </c>
    </row>
    <row r="1727" spans="1:1">
      <c r="A1727" s="5">
        <v>47852</v>
      </c>
    </row>
    <row r="1728" spans="1:1">
      <c r="A1728" s="5">
        <v>47859</v>
      </c>
    </row>
    <row r="1729" spans="1:1">
      <c r="A1729" s="5">
        <v>47866</v>
      </c>
    </row>
    <row r="1730" spans="1:1">
      <c r="A1730" s="5">
        <v>47873</v>
      </c>
    </row>
    <row r="1731" spans="1:1">
      <c r="A1731" s="5">
        <v>47880</v>
      </c>
    </row>
    <row r="1732" spans="1:1">
      <c r="A1732" s="5">
        <v>47887</v>
      </c>
    </row>
    <row r="1733" spans="1:1">
      <c r="A1733" s="5">
        <v>47894</v>
      </c>
    </row>
    <row r="1734" spans="1:1">
      <c r="A1734" s="5">
        <v>47901</v>
      </c>
    </row>
    <row r="1735" spans="1:1">
      <c r="A1735" s="5">
        <v>47908</v>
      </c>
    </row>
    <row r="1736" spans="1:1">
      <c r="A1736" s="5">
        <v>47915</v>
      </c>
    </row>
    <row r="1737" spans="1:1">
      <c r="A1737" s="5">
        <v>47922</v>
      </c>
    </row>
    <row r="1738" spans="1:1">
      <c r="A1738" s="5">
        <v>47929</v>
      </c>
    </row>
    <row r="1739" spans="1:1">
      <c r="A1739" s="5">
        <v>47936</v>
      </c>
    </row>
    <row r="1740" spans="1:1">
      <c r="A1740" s="5">
        <v>47943</v>
      </c>
    </row>
    <row r="1741" spans="1:1">
      <c r="A1741" s="5">
        <v>47950</v>
      </c>
    </row>
    <row r="1742" spans="1:1">
      <c r="A1742" s="5">
        <v>47957</v>
      </c>
    </row>
    <row r="1743" spans="1:1">
      <c r="A1743" s="5">
        <v>47964</v>
      </c>
    </row>
    <row r="1744" spans="1:1">
      <c r="A1744" s="5">
        <v>47971</v>
      </c>
    </row>
    <row r="1745" spans="1:1">
      <c r="A1745" s="5">
        <v>47978</v>
      </c>
    </row>
    <row r="1746" spans="1:1">
      <c r="A1746" s="5">
        <v>47985</v>
      </c>
    </row>
    <row r="1747" spans="1:1">
      <c r="A1747" s="5">
        <v>47992</v>
      </c>
    </row>
    <row r="1748" spans="1:1">
      <c r="A1748" s="5">
        <v>47999</v>
      </c>
    </row>
    <row r="1749" spans="1:1">
      <c r="A1749" s="5">
        <v>48006</v>
      </c>
    </row>
    <row r="1750" spans="1:1">
      <c r="A1750" s="5">
        <v>48013</v>
      </c>
    </row>
    <row r="1751" spans="1:1">
      <c r="A1751" s="5">
        <v>48020</v>
      </c>
    </row>
    <row r="1752" spans="1:1">
      <c r="A1752" s="5">
        <v>48027</v>
      </c>
    </row>
    <row r="1753" spans="1:1">
      <c r="A1753" s="5">
        <v>48034</v>
      </c>
    </row>
    <row r="1754" spans="1:1">
      <c r="A1754" s="5">
        <v>48041</v>
      </c>
    </row>
    <row r="1755" spans="1:1">
      <c r="A1755" s="5">
        <v>48048</v>
      </c>
    </row>
    <row r="1756" spans="1:1">
      <c r="A1756" s="5">
        <v>48055</v>
      </c>
    </row>
    <row r="1757" spans="1:1">
      <c r="A1757" s="5">
        <v>48062</v>
      </c>
    </row>
    <row r="1758" spans="1:1">
      <c r="A1758" s="5">
        <v>48069</v>
      </c>
    </row>
    <row r="1759" spans="1:1">
      <c r="A1759" s="5">
        <v>48076</v>
      </c>
    </row>
    <row r="1760" spans="1:1">
      <c r="A1760" s="5">
        <v>48083</v>
      </c>
    </row>
    <row r="1761" spans="1:1">
      <c r="A1761" s="5">
        <v>48090</v>
      </c>
    </row>
    <row r="1762" spans="1:1">
      <c r="A1762" s="5">
        <v>48097</v>
      </c>
    </row>
    <row r="1763" spans="1:1">
      <c r="A1763" s="5">
        <v>48104</v>
      </c>
    </row>
    <row r="1764" spans="1:1">
      <c r="A1764" s="5">
        <v>48111</v>
      </c>
    </row>
    <row r="1765" spans="1:1">
      <c r="A1765" s="5">
        <v>48118</v>
      </c>
    </row>
    <row r="1766" spans="1:1">
      <c r="A1766" s="5">
        <v>48125</v>
      </c>
    </row>
    <row r="1767" spans="1:1">
      <c r="A1767" s="5">
        <v>48132</v>
      </c>
    </row>
    <row r="1768" spans="1:1">
      <c r="A1768" s="5">
        <v>48139</v>
      </c>
    </row>
    <row r="1769" spans="1:1">
      <c r="A1769" s="5">
        <v>48146</v>
      </c>
    </row>
    <row r="1770" spans="1:1">
      <c r="A1770" s="5">
        <v>48153</v>
      </c>
    </row>
    <row r="1771" spans="1:1">
      <c r="A1771" s="5">
        <v>48160</v>
      </c>
    </row>
    <row r="1772" spans="1:1">
      <c r="A1772" s="5">
        <v>48167</v>
      </c>
    </row>
    <row r="1773" spans="1:1">
      <c r="A1773" s="5">
        <v>48174</v>
      </c>
    </row>
    <row r="1774" spans="1:1">
      <c r="A1774" s="5">
        <v>48181</v>
      </c>
    </row>
    <row r="1775" spans="1:1">
      <c r="A1775" s="5">
        <v>48188</v>
      </c>
    </row>
    <row r="1776" spans="1:1">
      <c r="A1776" s="5">
        <v>48195</v>
      </c>
    </row>
    <row r="1777" spans="1:1">
      <c r="A1777" s="5">
        <v>48202</v>
      </c>
    </row>
    <row r="1778" spans="1:1">
      <c r="A1778" s="5">
        <v>48209</v>
      </c>
    </row>
    <row r="1779" spans="1:1">
      <c r="A1779" s="5">
        <v>48216</v>
      </c>
    </row>
    <row r="1780" spans="1:1">
      <c r="A1780" s="5">
        <v>48223</v>
      </c>
    </row>
    <row r="1781" spans="1:1">
      <c r="A1781" s="5">
        <v>48230</v>
      </c>
    </row>
    <row r="1782" spans="1:1">
      <c r="A1782" s="5">
        <v>48237</v>
      </c>
    </row>
    <row r="1783" spans="1:1">
      <c r="A1783" s="5">
        <v>48244</v>
      </c>
    </row>
    <row r="1784" spans="1:1">
      <c r="A1784" s="5">
        <v>48251</v>
      </c>
    </row>
    <row r="1785" spans="1:1">
      <c r="A1785" s="5">
        <v>48258</v>
      </c>
    </row>
    <row r="1786" spans="1:1">
      <c r="A1786" s="5">
        <v>48265</v>
      </c>
    </row>
    <row r="1787" spans="1:1">
      <c r="A1787" s="5">
        <v>48272</v>
      </c>
    </row>
    <row r="1788" spans="1:1">
      <c r="A1788" s="5">
        <v>48279</v>
      </c>
    </row>
    <row r="1789" spans="1:1">
      <c r="A1789" s="5">
        <v>48286</v>
      </c>
    </row>
    <row r="1790" spans="1:1">
      <c r="A1790" s="5">
        <v>48293</v>
      </c>
    </row>
    <row r="1791" spans="1:1">
      <c r="A1791" s="5">
        <v>48300</v>
      </c>
    </row>
    <row r="1792" spans="1:1">
      <c r="A1792" s="5">
        <v>48307</v>
      </c>
    </row>
    <row r="1793" spans="1:1">
      <c r="A1793" s="5">
        <v>48314</v>
      </c>
    </row>
    <row r="1794" spans="1:1">
      <c r="A1794" s="5">
        <v>48321</v>
      </c>
    </row>
    <row r="1795" spans="1:1">
      <c r="A1795" s="5">
        <v>48328</v>
      </c>
    </row>
    <row r="1796" spans="1:1">
      <c r="A1796" s="5">
        <v>48335</v>
      </c>
    </row>
    <row r="1797" spans="1:1">
      <c r="A1797" s="5">
        <v>48342</v>
      </c>
    </row>
    <row r="1798" spans="1:1">
      <c r="A1798" s="5">
        <v>48349</v>
      </c>
    </row>
    <row r="1799" spans="1:1">
      <c r="A1799" s="5">
        <v>48356</v>
      </c>
    </row>
    <row r="1800" spans="1:1">
      <c r="A1800" s="5">
        <v>48363</v>
      </c>
    </row>
    <row r="1801" spans="1:1">
      <c r="A1801" s="5">
        <v>48370</v>
      </c>
    </row>
    <row r="1802" spans="1:1">
      <c r="A1802" s="5">
        <v>48377</v>
      </c>
    </row>
    <row r="1803" spans="1:1">
      <c r="A1803" s="5">
        <v>48384</v>
      </c>
    </row>
    <row r="1804" spans="1:1">
      <c r="A1804" s="5">
        <v>48391</v>
      </c>
    </row>
    <row r="1805" spans="1:1">
      <c r="A1805" s="5">
        <v>48398</v>
      </c>
    </row>
    <row r="1806" spans="1:1">
      <c r="A1806" s="5">
        <v>48405</v>
      </c>
    </row>
    <row r="1807" spans="1:1">
      <c r="A1807" s="5">
        <v>48412</v>
      </c>
    </row>
    <row r="1808" spans="1:1">
      <c r="A1808" s="5">
        <v>48419</v>
      </c>
    </row>
    <row r="1809" spans="1:1">
      <c r="A1809" s="5">
        <v>48426</v>
      </c>
    </row>
    <row r="1810" spans="1:1">
      <c r="A1810" s="5">
        <v>48433</v>
      </c>
    </row>
    <row r="1811" spans="1:1">
      <c r="A1811" s="5">
        <v>48440</v>
      </c>
    </row>
    <row r="1812" spans="1:1">
      <c r="A1812" s="5">
        <v>48447</v>
      </c>
    </row>
    <row r="1813" spans="1:1">
      <c r="A1813" s="5">
        <v>48454</v>
      </c>
    </row>
    <row r="1814" spans="1:1">
      <c r="A1814" s="5">
        <v>48461</v>
      </c>
    </row>
    <row r="1815" spans="1:1">
      <c r="A1815" s="5">
        <v>48468</v>
      </c>
    </row>
    <row r="1816" spans="1:1">
      <c r="A1816" s="5">
        <v>48475</v>
      </c>
    </row>
    <row r="1817" spans="1:1">
      <c r="A1817" s="5">
        <v>48482</v>
      </c>
    </row>
    <row r="1818" spans="1:1">
      <c r="A1818" s="5">
        <v>48489</v>
      </c>
    </row>
    <row r="1819" spans="1:1">
      <c r="A1819" s="5">
        <v>48496</v>
      </c>
    </row>
    <row r="1820" spans="1:1">
      <c r="A1820" s="5">
        <v>48503</v>
      </c>
    </row>
    <row r="1821" spans="1:1">
      <c r="A1821" s="5">
        <v>48510</v>
      </c>
    </row>
    <row r="1822" spans="1:1">
      <c r="A1822" s="5">
        <v>48517</v>
      </c>
    </row>
    <row r="1823" spans="1:1">
      <c r="A1823" s="5">
        <v>48524</v>
      </c>
    </row>
    <row r="1824" spans="1:1">
      <c r="A1824" s="5">
        <v>48531</v>
      </c>
    </row>
    <row r="1825" spans="1:1">
      <c r="A1825" s="5">
        <v>48538</v>
      </c>
    </row>
    <row r="1826" spans="1:1">
      <c r="A1826" s="5">
        <v>48545</v>
      </c>
    </row>
    <row r="1827" spans="1:1">
      <c r="A1827" s="5">
        <v>48552</v>
      </c>
    </row>
    <row r="1828" spans="1:1">
      <c r="A1828" s="5">
        <v>48559</v>
      </c>
    </row>
    <row r="1829" spans="1:1">
      <c r="A1829" s="5">
        <v>48566</v>
      </c>
    </row>
    <row r="1830" spans="1:1">
      <c r="A1830" s="5">
        <v>48573</v>
      </c>
    </row>
    <row r="1831" spans="1:1">
      <c r="A1831" s="5">
        <v>48580</v>
      </c>
    </row>
    <row r="1832" spans="1:1">
      <c r="A1832" s="5">
        <v>48587</v>
      </c>
    </row>
    <row r="1833" spans="1:1">
      <c r="A1833" s="5">
        <v>48594</v>
      </c>
    </row>
    <row r="1834" spans="1:1">
      <c r="A1834" s="5">
        <v>48601</v>
      </c>
    </row>
    <row r="1835" spans="1:1">
      <c r="A1835" s="5">
        <v>48608</v>
      </c>
    </row>
    <row r="1836" spans="1:1">
      <c r="A1836" s="5">
        <v>48615</v>
      </c>
    </row>
    <row r="1837" spans="1:1">
      <c r="A1837" s="5">
        <v>48622</v>
      </c>
    </row>
    <row r="1838" spans="1:1">
      <c r="A1838" s="5">
        <v>48629</v>
      </c>
    </row>
    <row r="1839" spans="1:1">
      <c r="A1839" s="5">
        <v>48636</v>
      </c>
    </row>
    <row r="1840" spans="1:1">
      <c r="A1840" s="5">
        <v>48643</v>
      </c>
    </row>
    <row r="1841" spans="1:1">
      <c r="A1841" s="5">
        <v>48650</v>
      </c>
    </row>
    <row r="1842" spans="1:1">
      <c r="A1842" s="5">
        <v>48657</v>
      </c>
    </row>
    <row r="1843" spans="1:1">
      <c r="A1843" s="5">
        <v>48664</v>
      </c>
    </row>
    <row r="1844" spans="1:1">
      <c r="A1844" s="5">
        <v>48671</v>
      </c>
    </row>
    <row r="1845" spans="1:1">
      <c r="A1845" s="5">
        <v>48678</v>
      </c>
    </row>
    <row r="1846" spans="1:1">
      <c r="A1846" s="5">
        <v>48685</v>
      </c>
    </row>
    <row r="1847" spans="1:1">
      <c r="A1847" s="5">
        <v>48692</v>
      </c>
    </row>
    <row r="1848" spans="1:1">
      <c r="A1848" s="5">
        <v>48699</v>
      </c>
    </row>
    <row r="1849" spans="1:1">
      <c r="A1849" s="5">
        <v>48706</v>
      </c>
    </row>
    <row r="1850" spans="1:1">
      <c r="A1850" s="5">
        <v>48713</v>
      </c>
    </row>
    <row r="1851" spans="1:1">
      <c r="A1851" s="5">
        <v>48720</v>
      </c>
    </row>
    <row r="1852" spans="1:1">
      <c r="A1852" s="5">
        <v>48727</v>
      </c>
    </row>
    <row r="1853" spans="1:1">
      <c r="A1853" s="5">
        <v>48734</v>
      </c>
    </row>
    <row r="1854" spans="1:1">
      <c r="A1854" s="5">
        <v>48741</v>
      </c>
    </row>
    <row r="1855" spans="1:1">
      <c r="A1855" s="5">
        <v>48748</v>
      </c>
    </row>
    <row r="1856" spans="1:1">
      <c r="A1856" s="5">
        <v>48755</v>
      </c>
    </row>
    <row r="1857" spans="1:1">
      <c r="A1857" s="5">
        <v>48762</v>
      </c>
    </row>
    <row r="1858" spans="1:1">
      <c r="A1858" s="5">
        <v>48769</v>
      </c>
    </row>
    <row r="1859" spans="1:1">
      <c r="A1859" s="5">
        <v>48776</v>
      </c>
    </row>
    <row r="1860" spans="1:1">
      <c r="A1860" s="5">
        <v>48783</v>
      </c>
    </row>
    <row r="1861" spans="1:1">
      <c r="A1861" s="5">
        <v>48790</v>
      </c>
    </row>
    <row r="1862" spans="1:1">
      <c r="A1862" s="5">
        <v>48797</v>
      </c>
    </row>
    <row r="1863" spans="1:1">
      <c r="A1863" s="5">
        <v>48804</v>
      </c>
    </row>
    <row r="1864" spans="1:1">
      <c r="A1864" s="5">
        <v>48811</v>
      </c>
    </row>
    <row r="1865" spans="1:1">
      <c r="A1865" s="5">
        <v>48818</v>
      </c>
    </row>
    <row r="1866" spans="1:1">
      <c r="A1866" s="5">
        <v>48825</v>
      </c>
    </row>
    <row r="1867" spans="1:1">
      <c r="A1867" s="5">
        <v>48832</v>
      </c>
    </row>
    <row r="1868" spans="1:1">
      <c r="A1868" s="5">
        <v>48839</v>
      </c>
    </row>
    <row r="1869" spans="1:1">
      <c r="A1869" s="5">
        <v>48846</v>
      </c>
    </row>
    <row r="1870" spans="1:1">
      <c r="A1870" s="5">
        <v>48853</v>
      </c>
    </row>
    <row r="1871" spans="1:1">
      <c r="A1871" s="5">
        <v>48860</v>
      </c>
    </row>
    <row r="1872" spans="1:1">
      <c r="A1872" s="5">
        <v>48867</v>
      </c>
    </row>
    <row r="1873" spans="1:1">
      <c r="A1873" s="5">
        <v>48874</v>
      </c>
    </row>
    <row r="1874" spans="1:1">
      <c r="A1874" s="5">
        <v>48881</v>
      </c>
    </row>
    <row r="1875" spans="1:1">
      <c r="A1875" s="5">
        <v>48888</v>
      </c>
    </row>
    <row r="1876" spans="1:1">
      <c r="A1876" s="5">
        <v>48895</v>
      </c>
    </row>
    <row r="1877" spans="1:1">
      <c r="A1877" s="5">
        <v>48902</v>
      </c>
    </row>
    <row r="1878" spans="1:1">
      <c r="A1878" s="5">
        <v>48909</v>
      </c>
    </row>
    <row r="1879" spans="1:1">
      <c r="A1879" s="5">
        <v>48916</v>
      </c>
    </row>
    <row r="1880" spans="1:1">
      <c r="A1880" s="5">
        <v>48923</v>
      </c>
    </row>
    <row r="1881" spans="1:1">
      <c r="A1881" s="5">
        <v>48930</v>
      </c>
    </row>
    <row r="1882" spans="1:1">
      <c r="A1882" s="5">
        <v>48937</v>
      </c>
    </row>
    <row r="1883" spans="1:1">
      <c r="A1883" s="5">
        <v>48944</v>
      </c>
    </row>
    <row r="1884" spans="1:1">
      <c r="A1884" s="5">
        <v>48951</v>
      </c>
    </row>
    <row r="1885" spans="1:1">
      <c r="A1885" s="5">
        <v>48958</v>
      </c>
    </row>
    <row r="1886" spans="1:1">
      <c r="A1886" s="5">
        <v>48965</v>
      </c>
    </row>
    <row r="1887" spans="1:1">
      <c r="A1887" s="5">
        <v>48972</v>
      </c>
    </row>
    <row r="1888" spans="1:1">
      <c r="A1888" s="5">
        <v>48979</v>
      </c>
    </row>
    <row r="1889" spans="1:1">
      <c r="A1889" s="5">
        <v>48986</v>
      </c>
    </row>
    <row r="1890" spans="1:1">
      <c r="A1890" s="5">
        <v>48993</v>
      </c>
    </row>
    <row r="1891" spans="1:1">
      <c r="A1891" s="5">
        <v>49000</v>
      </c>
    </row>
    <row r="1892" spans="1:1">
      <c r="A1892" s="5">
        <v>49007</v>
      </c>
    </row>
    <row r="1893" spans="1:1">
      <c r="A1893" s="5">
        <v>49014</v>
      </c>
    </row>
    <row r="1894" spans="1:1">
      <c r="A1894" s="5">
        <v>49021</v>
      </c>
    </row>
    <row r="1895" spans="1:1">
      <c r="A1895" s="5">
        <v>49028</v>
      </c>
    </row>
    <row r="1896" spans="1:1">
      <c r="A1896" s="5">
        <v>49035</v>
      </c>
    </row>
    <row r="1897" spans="1:1">
      <c r="A1897" s="5">
        <v>49042</v>
      </c>
    </row>
    <row r="1898" spans="1:1">
      <c r="A1898" s="5">
        <v>49049</v>
      </c>
    </row>
    <row r="1899" spans="1:1">
      <c r="A1899" s="5">
        <v>49056</v>
      </c>
    </row>
    <row r="1900" spans="1:1">
      <c r="A1900" s="5">
        <v>49063</v>
      </c>
    </row>
    <row r="1901" spans="1:1">
      <c r="A1901" s="5">
        <v>49070</v>
      </c>
    </row>
    <row r="1902" spans="1:1">
      <c r="A1902" s="5">
        <v>49077</v>
      </c>
    </row>
    <row r="1903" spans="1:1">
      <c r="A1903" s="5">
        <v>49084</v>
      </c>
    </row>
    <row r="1904" spans="1:1">
      <c r="A1904" s="5">
        <v>49091</v>
      </c>
    </row>
    <row r="1905" spans="1:1">
      <c r="A1905" s="5">
        <v>49098</v>
      </c>
    </row>
    <row r="1906" spans="1:1">
      <c r="A1906" s="5">
        <v>49105</v>
      </c>
    </row>
  </sheetData>
  <phoneticPr fontId="0" type="noConversion"/>
  <dataValidations count="3">
    <dataValidation type="list" allowBlank="1" showInputMessage="1" showErrorMessage="1" sqref="A56" xr:uid="{00000000-0002-0000-0000-000000000000}">
      <formula1>$A$57:$A$1906</formula1>
    </dataValidation>
    <dataValidation type="list" allowBlank="1" showInputMessage="1" showErrorMessage="1" errorTitle="Error" error="In the future select a value from the list by first clicking on the drop down arrow._x000a__x000a_Click Cancel now._x000a__x000a_Thanks." sqref="J30" xr:uid="{00000000-0002-0000-0000-000001000000}">
      <formula1>$A$57:$A$1906</formula1>
    </dataValidation>
    <dataValidation type="list" allowBlank="1" showInputMessage="1" showErrorMessage="1" errorTitle="Error" error="In the future select a value from the list by first clicking on the drop down arrow._x000a__x000a_Click Cancel now._x000a__x000a_Thanks." sqref="J34" xr:uid="{00000000-0002-0000-0000-000002000000}">
      <formula1>nw</formula1>
    </dataValidation>
  </dataValidations>
  <pageMargins left="0.18" right="0.17" top="0.69" bottom="0.53" header="0.26" footer="0.38"/>
  <pageSetup orientation="landscape" r:id="rId1"/>
  <headerFooter alignWithMargins="0"/>
  <ignoredErrors>
    <ignoredError sqref="B20:D20 O19 O17 O15 O13 O11 O18 O12 O14 O16 F34 E34 C17 K19:N19 K17:N17 K15:N15 K13:N13 K11:N11 K18:N18 K12:N12 K14:N14 K16:N16 E11:I11 E18:I18 E13:I13 E15:I15 E17:I17 E12:I12 E14:I14 E16:I16 E19:H19 C19 C12:C16 B16 B14 B12 B18 C11 C18 I19 C34" emptyCellReference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1">
    <tabColor rgb="FF00B050"/>
  </sheetPr>
  <dimension ref="A1:S1438"/>
  <sheetViews>
    <sheetView zoomScale="116" zoomScaleNormal="116" workbookViewId="0">
      <pane xSplit="2" ySplit="3" topLeftCell="C944" activePane="bottomRight" state="frozen"/>
      <selection pane="topRight" activeCell="C1" sqref="C1"/>
      <selection pane="bottomLeft" activeCell="A4" sqref="A4"/>
      <selection pane="bottomRight" activeCell="G1446" sqref="G1446"/>
    </sheetView>
  </sheetViews>
  <sheetFormatPr defaultColWidth="9.140625" defaultRowHeight="12.75"/>
  <cols>
    <col min="1" max="1" width="10.28515625" style="6" bestFit="1" customWidth="1"/>
    <col min="2" max="2" width="8" style="8" customWidth="1"/>
    <col min="3" max="4" width="10.7109375" style="50" customWidth="1"/>
    <col min="5" max="5" width="13.140625" style="75" customWidth="1"/>
    <col min="6" max="6" width="12.7109375" style="75" customWidth="1"/>
    <col min="7" max="7" width="10.7109375" style="75" customWidth="1"/>
    <col min="8" max="8" width="14.85546875" style="76" customWidth="1"/>
    <col min="9" max="9" width="12.5703125" style="75" customWidth="1"/>
    <col min="10" max="12" width="6.7109375" style="50" customWidth="1"/>
    <col min="13" max="17" width="12.28515625" style="75" customWidth="1"/>
    <col min="18" max="18" width="20.85546875" style="50" customWidth="1"/>
    <col min="19" max="19" width="11.140625" style="6" bestFit="1" customWidth="1"/>
    <col min="20" max="20" width="10" style="6" bestFit="1" customWidth="1"/>
    <col min="21" max="16384" width="9.140625" style="6"/>
  </cols>
  <sheetData>
    <row r="1" spans="1:19">
      <c r="A1" s="56"/>
    </row>
    <row r="2" spans="1:19" ht="12.75" customHeight="1">
      <c r="J2" s="75"/>
      <c r="K2" s="75"/>
      <c r="L2" s="75"/>
    </row>
    <row r="3" spans="1:19" s="4" customFormat="1" ht="66.75" customHeight="1">
      <c r="A3" s="3" t="s">
        <v>18</v>
      </c>
      <c r="B3" s="100" t="s">
        <v>162</v>
      </c>
      <c r="C3" s="99" t="s">
        <v>159</v>
      </c>
      <c r="D3" s="112" t="s">
        <v>161</v>
      </c>
      <c r="E3" s="77" t="s">
        <v>138</v>
      </c>
      <c r="F3" s="77" t="s">
        <v>139</v>
      </c>
      <c r="G3" s="77" t="s">
        <v>20</v>
      </c>
      <c r="H3" s="78" t="s">
        <v>43</v>
      </c>
      <c r="I3" s="77" t="s">
        <v>140</v>
      </c>
      <c r="J3" s="79" t="s">
        <v>120</v>
      </c>
      <c r="K3" s="79" t="s">
        <v>121</v>
      </c>
      <c r="L3" s="79" t="s">
        <v>47</v>
      </c>
      <c r="M3" s="77" t="s">
        <v>53</v>
      </c>
      <c r="N3" s="77" t="s">
        <v>54</v>
      </c>
      <c r="O3" s="77" t="s">
        <v>173</v>
      </c>
      <c r="P3" s="77" t="s">
        <v>174</v>
      </c>
      <c r="Q3" s="77" t="s">
        <v>175</v>
      </c>
      <c r="R3" s="51"/>
    </row>
    <row r="4" spans="1:19" s="4" customFormat="1" ht="12.75" customHeight="1">
      <c r="A4" s="5">
        <v>36162</v>
      </c>
      <c r="B4" s="8">
        <v>52</v>
      </c>
      <c r="C4" s="101">
        <v>36155</v>
      </c>
      <c r="D4" s="51"/>
      <c r="E4" s="80">
        <v>11659</v>
      </c>
      <c r="F4" s="75">
        <v>36684</v>
      </c>
      <c r="G4" s="80">
        <f>E4+F4</f>
        <v>48343</v>
      </c>
      <c r="H4" s="81"/>
      <c r="I4" s="82">
        <v>679</v>
      </c>
      <c r="J4" s="79"/>
      <c r="K4" s="79"/>
      <c r="L4" s="75"/>
      <c r="M4" s="89"/>
      <c r="N4" s="89"/>
      <c r="O4" s="89"/>
      <c r="P4" s="89"/>
      <c r="Q4" s="89"/>
      <c r="R4" s="53" t="s">
        <v>5</v>
      </c>
    </row>
    <row r="5" spans="1:19">
      <c r="A5" s="5">
        <v>36169</v>
      </c>
      <c r="B5" s="8">
        <v>1</v>
      </c>
      <c r="C5" s="102">
        <f t="shared" ref="C5:C68" si="0">A4</f>
        <v>36162</v>
      </c>
      <c r="E5" s="75">
        <v>11742</v>
      </c>
      <c r="F5" s="75">
        <v>40641</v>
      </c>
      <c r="G5" s="80">
        <f t="shared" ref="G5:G68" si="1">E5+F5</f>
        <v>52383</v>
      </c>
      <c r="H5" s="76">
        <v>6314197</v>
      </c>
      <c r="I5" s="82">
        <v>641</v>
      </c>
      <c r="J5" s="79"/>
      <c r="K5" s="79"/>
      <c r="L5" s="75"/>
      <c r="M5" s="89"/>
      <c r="N5" s="89"/>
      <c r="O5" s="89"/>
      <c r="P5" s="89"/>
      <c r="Q5" s="89"/>
      <c r="R5" s="54"/>
      <c r="S5" s="4"/>
    </row>
    <row r="6" spans="1:19">
      <c r="A6" s="5">
        <v>36176</v>
      </c>
      <c r="B6" s="8">
        <v>2</v>
      </c>
      <c r="C6" s="102">
        <f t="shared" si="0"/>
        <v>36169</v>
      </c>
      <c r="E6" s="75">
        <v>8011</v>
      </c>
      <c r="F6" s="75">
        <v>46548</v>
      </c>
      <c r="G6" s="80">
        <f t="shared" si="1"/>
        <v>54559</v>
      </c>
      <c r="H6" s="76">
        <v>7203979</v>
      </c>
      <c r="I6" s="82">
        <v>707</v>
      </c>
      <c r="J6" s="79"/>
      <c r="K6" s="79"/>
      <c r="L6" s="80"/>
      <c r="M6" s="89"/>
      <c r="N6" s="89"/>
      <c r="O6" s="89"/>
      <c r="P6" s="89"/>
      <c r="Q6" s="89"/>
      <c r="R6" s="54"/>
      <c r="S6" s="4"/>
    </row>
    <row r="7" spans="1:19">
      <c r="A7" s="5">
        <v>36183</v>
      </c>
      <c r="B7" s="8">
        <v>3</v>
      </c>
      <c r="C7" s="102">
        <f t="shared" si="0"/>
        <v>36176</v>
      </c>
      <c r="E7" s="75">
        <v>5462</v>
      </c>
      <c r="F7" s="75">
        <v>46407</v>
      </c>
      <c r="G7" s="80">
        <f t="shared" si="1"/>
        <v>51869</v>
      </c>
      <c r="H7" s="76">
        <v>7951445</v>
      </c>
      <c r="I7" s="82">
        <v>722</v>
      </c>
      <c r="J7" s="79"/>
      <c r="K7" s="79"/>
      <c r="L7" s="80"/>
      <c r="M7" s="89">
        <f t="shared" ref="M7:N7" si="2">AVERAGE(E4:E7)</f>
        <v>9218.5</v>
      </c>
      <c r="N7" s="89">
        <f t="shared" si="2"/>
        <v>42570</v>
      </c>
      <c r="O7" s="89">
        <f t="shared" ref="O7" si="3">AVERAGE(G4:G7)</f>
        <v>51788.5</v>
      </c>
      <c r="P7" s="89">
        <f t="shared" ref="P7" si="4">AVERAGE(H4:H7)</f>
        <v>7156540.333333333</v>
      </c>
      <c r="Q7" s="89">
        <f t="shared" ref="Q7" si="5">AVERAGE(I4:I7)</f>
        <v>687.25</v>
      </c>
      <c r="R7" s="54"/>
      <c r="S7" s="4"/>
    </row>
    <row r="8" spans="1:19">
      <c r="A8" s="5">
        <v>36190</v>
      </c>
      <c r="B8" s="8">
        <v>4</v>
      </c>
      <c r="C8" s="102">
        <f t="shared" si="0"/>
        <v>36183</v>
      </c>
      <c r="E8" s="75">
        <v>4683</v>
      </c>
      <c r="F8" s="75">
        <v>46259</v>
      </c>
      <c r="G8" s="80">
        <f t="shared" si="1"/>
        <v>50942</v>
      </c>
      <c r="H8" s="76">
        <v>8682774</v>
      </c>
      <c r="I8" s="82">
        <v>698</v>
      </c>
      <c r="J8" s="79"/>
      <c r="K8" s="79"/>
      <c r="L8" s="75"/>
      <c r="M8" s="89">
        <f t="shared" ref="M8:N8" si="6">AVERAGE(E5:E8)</f>
        <v>7474.5</v>
      </c>
      <c r="N8" s="89">
        <f t="shared" si="6"/>
        <v>44963.75</v>
      </c>
      <c r="O8" s="89">
        <f t="shared" ref="O8:O71" si="7">AVERAGE(G5:G8)</f>
        <v>52438.25</v>
      </c>
      <c r="P8" s="89">
        <f t="shared" ref="P8:P71" si="8">AVERAGE(H5:H8)</f>
        <v>7538098.75</v>
      </c>
      <c r="Q8" s="89">
        <f t="shared" ref="Q8:Q71" si="9">AVERAGE(I5:I8)</f>
        <v>692</v>
      </c>
      <c r="R8" s="54"/>
      <c r="S8" s="4"/>
    </row>
    <row r="9" spans="1:19">
      <c r="A9" s="5">
        <v>36197</v>
      </c>
      <c r="B9" s="8">
        <v>5</v>
      </c>
      <c r="C9" s="102">
        <f t="shared" si="0"/>
        <v>36190</v>
      </c>
      <c r="E9" s="75">
        <v>4657</v>
      </c>
      <c r="F9" s="75">
        <v>43691</v>
      </c>
      <c r="G9" s="80">
        <f t="shared" si="1"/>
        <v>48348</v>
      </c>
      <c r="H9" s="76">
        <v>8409237</v>
      </c>
      <c r="I9" s="82">
        <v>678</v>
      </c>
      <c r="J9" s="79"/>
      <c r="K9" s="79"/>
      <c r="L9" s="75"/>
      <c r="M9" s="89">
        <f t="shared" ref="M9:N9" si="10">AVERAGE(E6:E9)</f>
        <v>5703.25</v>
      </c>
      <c r="N9" s="89">
        <f t="shared" si="10"/>
        <v>45726.25</v>
      </c>
      <c r="O9" s="89">
        <f t="shared" si="7"/>
        <v>51429.5</v>
      </c>
      <c r="P9" s="89">
        <f t="shared" si="8"/>
        <v>8061858.75</v>
      </c>
      <c r="Q9" s="89">
        <f t="shared" si="9"/>
        <v>701.25</v>
      </c>
      <c r="R9" s="54" t="s">
        <v>6</v>
      </c>
      <c r="S9" s="4"/>
    </row>
    <row r="10" spans="1:19">
      <c r="A10" s="5">
        <v>36204</v>
      </c>
      <c r="B10" s="8">
        <v>6</v>
      </c>
      <c r="C10" s="102">
        <f t="shared" si="0"/>
        <v>36197</v>
      </c>
      <c r="E10" s="75">
        <v>3950</v>
      </c>
      <c r="F10" s="75">
        <v>42706</v>
      </c>
      <c r="G10" s="80">
        <f t="shared" si="1"/>
        <v>46656</v>
      </c>
      <c r="H10" s="76">
        <v>9084312</v>
      </c>
      <c r="I10" s="82">
        <v>741</v>
      </c>
      <c r="J10" s="79"/>
      <c r="K10" s="79"/>
      <c r="L10" s="75"/>
      <c r="M10" s="89">
        <f t="shared" ref="M10:N10" si="11">AVERAGE(E7:E10)</f>
        <v>4688</v>
      </c>
      <c r="N10" s="89">
        <f t="shared" si="11"/>
        <v>44765.75</v>
      </c>
      <c r="O10" s="89">
        <f t="shared" si="7"/>
        <v>49453.75</v>
      </c>
      <c r="P10" s="89">
        <f t="shared" si="8"/>
        <v>8531942</v>
      </c>
      <c r="Q10" s="89">
        <f t="shared" si="9"/>
        <v>709.75</v>
      </c>
      <c r="R10" s="54"/>
      <c r="S10" s="4"/>
    </row>
    <row r="11" spans="1:19">
      <c r="A11" s="5">
        <v>36211</v>
      </c>
      <c r="B11" s="8">
        <v>7</v>
      </c>
      <c r="C11" s="102">
        <f t="shared" si="0"/>
        <v>36204</v>
      </c>
      <c r="E11" s="75">
        <v>4151</v>
      </c>
      <c r="F11" s="75">
        <v>40867</v>
      </c>
      <c r="G11" s="80">
        <f t="shared" si="1"/>
        <v>45018</v>
      </c>
      <c r="H11" s="76">
        <v>8092052</v>
      </c>
      <c r="I11" s="82">
        <v>642</v>
      </c>
      <c r="J11" s="79"/>
      <c r="K11" s="79"/>
      <c r="L11" s="75"/>
      <c r="M11" s="89">
        <f t="shared" ref="M11:N11" si="12">AVERAGE(E8:E11)</f>
        <v>4360.25</v>
      </c>
      <c r="N11" s="89">
        <f t="shared" si="12"/>
        <v>43380.75</v>
      </c>
      <c r="O11" s="89">
        <f t="shared" si="7"/>
        <v>47741</v>
      </c>
      <c r="P11" s="89">
        <f t="shared" si="8"/>
        <v>8567093.75</v>
      </c>
      <c r="Q11" s="89">
        <f t="shared" si="9"/>
        <v>689.75</v>
      </c>
      <c r="R11" s="54"/>
      <c r="S11" s="4"/>
    </row>
    <row r="12" spans="1:19">
      <c r="A12" s="5">
        <v>36218</v>
      </c>
      <c r="B12" s="8">
        <v>8</v>
      </c>
      <c r="C12" s="102">
        <f t="shared" si="0"/>
        <v>36211</v>
      </c>
      <c r="E12" s="75">
        <v>3590</v>
      </c>
      <c r="F12" s="75">
        <v>40898</v>
      </c>
      <c r="G12" s="80">
        <f t="shared" si="1"/>
        <v>44488</v>
      </c>
      <c r="H12" s="76">
        <v>8248019</v>
      </c>
      <c r="I12" s="82">
        <v>723</v>
      </c>
      <c r="J12" s="79"/>
      <c r="K12" s="79"/>
      <c r="L12" s="75"/>
      <c r="M12" s="89">
        <f t="shared" ref="M12:N12" si="13">AVERAGE(E9:E12)</f>
        <v>4087</v>
      </c>
      <c r="N12" s="89">
        <f t="shared" si="13"/>
        <v>42040.5</v>
      </c>
      <c r="O12" s="89">
        <f t="shared" si="7"/>
        <v>46127.5</v>
      </c>
      <c r="P12" s="89">
        <f t="shared" si="8"/>
        <v>8458405</v>
      </c>
      <c r="Q12" s="89">
        <f t="shared" si="9"/>
        <v>696</v>
      </c>
      <c r="R12" s="54"/>
      <c r="S12" s="4"/>
    </row>
    <row r="13" spans="1:19">
      <c r="A13" s="5">
        <v>36225</v>
      </c>
      <c r="B13" s="8">
        <v>9</v>
      </c>
      <c r="C13" s="102">
        <f t="shared" si="0"/>
        <v>36218</v>
      </c>
      <c r="E13" s="75">
        <v>4167</v>
      </c>
      <c r="F13" s="75">
        <v>39821</v>
      </c>
      <c r="G13" s="80">
        <f t="shared" si="1"/>
        <v>43988</v>
      </c>
      <c r="H13" s="76">
        <v>7866938</v>
      </c>
      <c r="I13" s="82">
        <v>712</v>
      </c>
      <c r="J13" s="79"/>
      <c r="K13" s="79"/>
      <c r="L13" s="75"/>
      <c r="M13" s="92">
        <f t="shared" ref="M13:N13" si="14">AVERAGE(E10:E13)</f>
        <v>3964.5</v>
      </c>
      <c r="N13" s="92">
        <f t="shared" si="14"/>
        <v>41073</v>
      </c>
      <c r="O13" s="89">
        <f t="shared" si="7"/>
        <v>45037.5</v>
      </c>
      <c r="P13" s="89">
        <f t="shared" si="8"/>
        <v>8322830.25</v>
      </c>
      <c r="Q13" s="89">
        <f t="shared" si="9"/>
        <v>704.5</v>
      </c>
      <c r="R13" s="54" t="s">
        <v>7</v>
      </c>
      <c r="S13" s="4"/>
    </row>
    <row r="14" spans="1:19">
      <c r="A14" s="5">
        <v>36232</v>
      </c>
      <c r="B14" s="8">
        <v>10</v>
      </c>
      <c r="C14" s="102">
        <f t="shared" si="0"/>
        <v>36225</v>
      </c>
      <c r="E14" s="75">
        <v>4179</v>
      </c>
      <c r="F14" s="75">
        <v>38354</v>
      </c>
      <c r="G14" s="80">
        <f t="shared" si="1"/>
        <v>42533</v>
      </c>
      <c r="H14" s="76">
        <v>7226945</v>
      </c>
      <c r="I14" s="82">
        <v>684</v>
      </c>
      <c r="J14" s="79"/>
      <c r="K14" s="79"/>
      <c r="L14" s="75"/>
      <c r="M14" s="89">
        <f t="shared" ref="M14:N14" si="15">AVERAGE(E11:E14)</f>
        <v>4021.75</v>
      </c>
      <c r="N14" s="89">
        <f t="shared" si="15"/>
        <v>39985</v>
      </c>
      <c r="O14" s="89">
        <f t="shared" si="7"/>
        <v>44006.75</v>
      </c>
      <c r="P14" s="89">
        <f t="shared" si="8"/>
        <v>7858488.5</v>
      </c>
      <c r="Q14" s="89">
        <f t="shared" si="9"/>
        <v>690.25</v>
      </c>
      <c r="R14" s="54"/>
      <c r="S14" s="4"/>
    </row>
    <row r="15" spans="1:19">
      <c r="A15" s="5">
        <v>36239</v>
      </c>
      <c r="B15" s="8">
        <v>11</v>
      </c>
      <c r="C15" s="102">
        <f t="shared" si="0"/>
        <v>36232</v>
      </c>
      <c r="E15" s="75">
        <v>3497</v>
      </c>
      <c r="F15" s="75">
        <v>38921</v>
      </c>
      <c r="G15" s="80">
        <f t="shared" si="1"/>
        <v>42418</v>
      </c>
      <c r="H15" s="76">
        <v>7251155.2400000002</v>
      </c>
      <c r="I15" s="82">
        <v>763</v>
      </c>
      <c r="J15" s="79"/>
      <c r="K15" s="79"/>
      <c r="L15" s="75"/>
      <c r="M15" s="89">
        <f t="shared" ref="M15:N15" si="16">AVERAGE(E12:E15)</f>
        <v>3858.25</v>
      </c>
      <c r="N15" s="89">
        <f t="shared" si="16"/>
        <v>39498.5</v>
      </c>
      <c r="O15" s="89">
        <f t="shared" si="7"/>
        <v>43356.75</v>
      </c>
      <c r="P15" s="89">
        <f t="shared" si="8"/>
        <v>7648264.3100000005</v>
      </c>
      <c r="Q15" s="89">
        <f t="shared" si="9"/>
        <v>720.5</v>
      </c>
      <c r="R15" s="54"/>
      <c r="S15" s="4"/>
    </row>
    <row r="16" spans="1:19">
      <c r="A16" s="5">
        <v>36246</v>
      </c>
      <c r="B16" s="8">
        <v>12</v>
      </c>
      <c r="C16" s="102">
        <f t="shared" si="0"/>
        <v>36239</v>
      </c>
      <c r="E16" s="75">
        <v>3402</v>
      </c>
      <c r="F16" s="75">
        <v>35937</v>
      </c>
      <c r="G16" s="80">
        <f t="shared" si="1"/>
        <v>39339</v>
      </c>
      <c r="H16" s="76">
        <v>6797660.0099999998</v>
      </c>
      <c r="I16" s="82">
        <v>852</v>
      </c>
      <c r="J16" s="79"/>
      <c r="K16" s="79"/>
      <c r="L16" s="75"/>
      <c r="M16" s="89">
        <f t="shared" ref="M16:N16" si="17">AVERAGE(E13:E16)</f>
        <v>3811.25</v>
      </c>
      <c r="N16" s="89">
        <f t="shared" si="17"/>
        <v>38258.25</v>
      </c>
      <c r="O16" s="89">
        <f t="shared" si="7"/>
        <v>42069.5</v>
      </c>
      <c r="P16" s="89">
        <f t="shared" si="8"/>
        <v>7285674.5625</v>
      </c>
      <c r="Q16" s="89">
        <f t="shared" si="9"/>
        <v>752.75</v>
      </c>
      <c r="R16" s="54"/>
      <c r="S16" s="4"/>
    </row>
    <row r="17" spans="1:19">
      <c r="A17" s="5">
        <v>36253</v>
      </c>
      <c r="B17" s="8">
        <v>13</v>
      </c>
      <c r="C17" s="102">
        <f t="shared" si="0"/>
        <v>36246</v>
      </c>
      <c r="E17" s="75">
        <v>2962</v>
      </c>
      <c r="F17" s="75">
        <v>30957</v>
      </c>
      <c r="G17" s="80">
        <f t="shared" si="1"/>
        <v>33919</v>
      </c>
      <c r="H17" s="76">
        <v>6018842.79</v>
      </c>
      <c r="I17" s="82">
        <v>831</v>
      </c>
      <c r="J17" s="79"/>
      <c r="K17" s="79"/>
      <c r="L17" s="75"/>
      <c r="M17" s="89">
        <f t="shared" ref="M17:N17" si="18">AVERAGE(E14:E17)</f>
        <v>3510</v>
      </c>
      <c r="N17" s="89">
        <f t="shared" si="18"/>
        <v>36042.25</v>
      </c>
      <c r="O17" s="89">
        <f t="shared" si="7"/>
        <v>39552.25</v>
      </c>
      <c r="P17" s="89">
        <f t="shared" si="8"/>
        <v>6823650.7599999998</v>
      </c>
      <c r="Q17" s="89">
        <f t="shared" si="9"/>
        <v>782.5</v>
      </c>
      <c r="R17" s="54" t="s">
        <v>8</v>
      </c>
      <c r="S17" s="4"/>
    </row>
    <row r="18" spans="1:19">
      <c r="A18" s="5">
        <v>36260</v>
      </c>
      <c r="B18" s="8">
        <v>14</v>
      </c>
      <c r="C18" s="102">
        <f t="shared" si="0"/>
        <v>36253</v>
      </c>
      <c r="E18" s="75">
        <v>3705</v>
      </c>
      <c r="F18" s="75">
        <v>31425</v>
      </c>
      <c r="G18" s="80">
        <f t="shared" si="1"/>
        <v>35130</v>
      </c>
      <c r="H18" s="76">
        <v>5885923.6900000004</v>
      </c>
      <c r="I18" s="82">
        <v>784</v>
      </c>
      <c r="J18" s="79"/>
      <c r="K18" s="79"/>
      <c r="L18" s="75"/>
      <c r="M18" s="89">
        <f t="shared" ref="M18:N18" si="19">AVERAGE(E15:E18)</f>
        <v>3391.5</v>
      </c>
      <c r="N18" s="89">
        <f t="shared" si="19"/>
        <v>34310</v>
      </c>
      <c r="O18" s="89">
        <f t="shared" si="7"/>
        <v>37701.5</v>
      </c>
      <c r="P18" s="89">
        <f t="shared" si="8"/>
        <v>6488395.4325000001</v>
      </c>
      <c r="Q18" s="89">
        <f t="shared" si="9"/>
        <v>807.5</v>
      </c>
      <c r="R18" s="54"/>
      <c r="S18" s="4"/>
    </row>
    <row r="19" spans="1:19">
      <c r="A19" s="5">
        <v>36267</v>
      </c>
      <c r="B19" s="8">
        <v>15</v>
      </c>
      <c r="C19" s="102">
        <f t="shared" si="0"/>
        <v>36260</v>
      </c>
      <c r="E19" s="75">
        <v>3068</v>
      </c>
      <c r="F19" s="75">
        <v>29230</v>
      </c>
      <c r="G19" s="80">
        <f t="shared" si="1"/>
        <v>32298</v>
      </c>
      <c r="H19" s="76">
        <v>5404154.6699999999</v>
      </c>
      <c r="I19" s="82">
        <v>776</v>
      </c>
      <c r="J19" s="79"/>
      <c r="K19" s="79"/>
      <c r="L19" s="75"/>
      <c r="M19" s="89">
        <f t="shared" ref="M19:N19" si="20">AVERAGE(E16:E19)</f>
        <v>3284.25</v>
      </c>
      <c r="N19" s="89">
        <f t="shared" si="20"/>
        <v>31887.25</v>
      </c>
      <c r="O19" s="89">
        <f t="shared" si="7"/>
        <v>35171.5</v>
      </c>
      <c r="P19" s="89">
        <f t="shared" si="8"/>
        <v>6026645.290000001</v>
      </c>
      <c r="Q19" s="89">
        <f t="shared" si="9"/>
        <v>810.75</v>
      </c>
      <c r="R19" s="54"/>
      <c r="S19" s="4"/>
    </row>
    <row r="20" spans="1:19">
      <c r="A20" s="5">
        <v>36274</v>
      </c>
      <c r="B20" s="8">
        <v>16</v>
      </c>
      <c r="C20" s="102">
        <f t="shared" si="0"/>
        <v>36267</v>
      </c>
      <c r="E20" s="75">
        <v>3105</v>
      </c>
      <c r="F20" s="75">
        <v>27139</v>
      </c>
      <c r="G20" s="80">
        <f t="shared" si="1"/>
        <v>30244</v>
      </c>
      <c r="H20" s="76">
        <v>4960758.37</v>
      </c>
      <c r="I20" s="82">
        <v>789</v>
      </c>
      <c r="J20" s="79"/>
      <c r="K20" s="79"/>
      <c r="L20" s="75"/>
      <c r="M20" s="89">
        <f t="shared" ref="M20:N20" si="21">AVERAGE(E17:E20)</f>
        <v>3210</v>
      </c>
      <c r="N20" s="89">
        <f t="shared" si="21"/>
        <v>29687.75</v>
      </c>
      <c r="O20" s="89">
        <f t="shared" si="7"/>
        <v>32897.75</v>
      </c>
      <c r="P20" s="89">
        <f t="shared" si="8"/>
        <v>5567419.8799999999</v>
      </c>
      <c r="Q20" s="89">
        <f t="shared" si="9"/>
        <v>795</v>
      </c>
      <c r="R20" s="54"/>
      <c r="S20" s="4"/>
    </row>
    <row r="21" spans="1:19">
      <c r="A21" s="5">
        <v>36281</v>
      </c>
      <c r="B21" s="8">
        <v>17</v>
      </c>
      <c r="C21" s="102">
        <f t="shared" si="0"/>
        <v>36274</v>
      </c>
      <c r="E21" s="75">
        <v>3392</v>
      </c>
      <c r="F21" s="75">
        <v>25914</v>
      </c>
      <c r="G21" s="80">
        <f t="shared" si="1"/>
        <v>29306</v>
      </c>
      <c r="H21" s="76">
        <v>4738002.1100000003</v>
      </c>
      <c r="I21" s="82">
        <v>716</v>
      </c>
      <c r="J21" s="79"/>
      <c r="K21" s="79"/>
      <c r="L21" s="75"/>
      <c r="M21" s="89">
        <f t="shared" ref="M21:N21" si="22">AVERAGE(E18:E21)</f>
        <v>3317.5</v>
      </c>
      <c r="N21" s="89">
        <f t="shared" si="22"/>
        <v>28427</v>
      </c>
      <c r="O21" s="89">
        <f t="shared" si="7"/>
        <v>31744.5</v>
      </c>
      <c r="P21" s="89">
        <f t="shared" si="8"/>
        <v>5247209.71</v>
      </c>
      <c r="Q21" s="89">
        <f t="shared" si="9"/>
        <v>766.25</v>
      </c>
      <c r="R21" s="54" t="s">
        <v>9</v>
      </c>
      <c r="S21" s="4"/>
    </row>
    <row r="22" spans="1:19">
      <c r="A22" s="5">
        <v>36288</v>
      </c>
      <c r="B22" s="8">
        <v>18</v>
      </c>
      <c r="C22" s="102">
        <f t="shared" si="0"/>
        <v>36281</v>
      </c>
      <c r="E22" s="75">
        <v>3296</v>
      </c>
      <c r="F22" s="75">
        <v>24724</v>
      </c>
      <c r="G22" s="80">
        <f t="shared" si="1"/>
        <v>28020</v>
      </c>
      <c r="H22" s="76">
        <v>4373438.1500000004</v>
      </c>
      <c r="I22" s="82">
        <v>670</v>
      </c>
      <c r="J22" s="79"/>
      <c r="K22" s="79"/>
      <c r="L22" s="75"/>
      <c r="M22" s="89">
        <f t="shared" ref="M22:N22" si="23">AVERAGE(E19:E22)</f>
        <v>3215.25</v>
      </c>
      <c r="N22" s="89">
        <f t="shared" si="23"/>
        <v>26751.75</v>
      </c>
      <c r="O22" s="89">
        <f t="shared" si="7"/>
        <v>29967</v>
      </c>
      <c r="P22" s="89">
        <f t="shared" si="8"/>
        <v>4869088.3249999993</v>
      </c>
      <c r="Q22" s="89">
        <f t="shared" si="9"/>
        <v>737.75</v>
      </c>
      <c r="R22" s="54"/>
      <c r="S22" s="4"/>
    </row>
    <row r="23" spans="1:19">
      <c r="A23" s="5">
        <v>36295</v>
      </c>
      <c r="B23" s="8">
        <v>19</v>
      </c>
      <c r="C23" s="102">
        <f t="shared" si="0"/>
        <v>36288</v>
      </c>
      <c r="E23" s="75">
        <v>3624</v>
      </c>
      <c r="F23" s="75">
        <v>24370</v>
      </c>
      <c r="G23" s="80">
        <f t="shared" si="1"/>
        <v>27994</v>
      </c>
      <c r="H23" s="76">
        <v>4482348.6500000004</v>
      </c>
      <c r="I23" s="82">
        <v>654</v>
      </c>
      <c r="J23" s="79"/>
      <c r="K23" s="79"/>
      <c r="L23" s="75"/>
      <c r="M23" s="89">
        <f t="shared" ref="M23:N23" si="24">AVERAGE(E20:E23)</f>
        <v>3354.25</v>
      </c>
      <c r="N23" s="89">
        <f t="shared" si="24"/>
        <v>25536.75</v>
      </c>
      <c r="O23" s="89">
        <f t="shared" si="7"/>
        <v>28891</v>
      </c>
      <c r="P23" s="89">
        <f t="shared" si="8"/>
        <v>4638636.82</v>
      </c>
      <c r="Q23" s="89">
        <f t="shared" si="9"/>
        <v>707.25</v>
      </c>
      <c r="R23" s="54"/>
      <c r="S23" s="4"/>
    </row>
    <row r="24" spans="1:19">
      <c r="A24" s="5">
        <v>36302</v>
      </c>
      <c r="B24" s="8">
        <v>20</v>
      </c>
      <c r="C24" s="102">
        <f t="shared" si="0"/>
        <v>36295</v>
      </c>
      <c r="E24" s="75">
        <v>3255</v>
      </c>
      <c r="F24" s="75">
        <v>24567</v>
      </c>
      <c r="G24" s="80">
        <f t="shared" si="1"/>
        <v>27822</v>
      </c>
      <c r="H24" s="76">
        <v>4343434.01</v>
      </c>
      <c r="I24" s="82">
        <v>670</v>
      </c>
      <c r="J24" s="79"/>
      <c r="K24" s="79"/>
      <c r="L24" s="75"/>
      <c r="M24" s="89">
        <f t="shared" ref="M24:N24" si="25">AVERAGE(E21:E24)</f>
        <v>3391.75</v>
      </c>
      <c r="N24" s="89">
        <f t="shared" si="25"/>
        <v>24893.75</v>
      </c>
      <c r="O24" s="89">
        <f t="shared" si="7"/>
        <v>28285.5</v>
      </c>
      <c r="P24" s="89">
        <f t="shared" si="8"/>
        <v>4484305.7300000004</v>
      </c>
      <c r="Q24" s="89">
        <f t="shared" si="9"/>
        <v>677.5</v>
      </c>
      <c r="R24" s="54"/>
      <c r="S24" s="4"/>
    </row>
    <row r="25" spans="1:19">
      <c r="A25" s="5">
        <v>36309</v>
      </c>
      <c r="B25" s="8">
        <v>21</v>
      </c>
      <c r="C25" s="102">
        <f t="shared" si="0"/>
        <v>36302</v>
      </c>
      <c r="E25" s="75">
        <v>3423</v>
      </c>
      <c r="F25" s="75">
        <v>24408</v>
      </c>
      <c r="G25" s="80">
        <f t="shared" si="1"/>
        <v>27831</v>
      </c>
      <c r="H25" s="76">
        <v>4310756.42</v>
      </c>
      <c r="I25" s="82">
        <v>636</v>
      </c>
      <c r="J25" s="79"/>
      <c r="K25" s="79"/>
      <c r="L25" s="75"/>
      <c r="M25" s="89">
        <f t="shared" ref="M25:N25" si="26">AVERAGE(E22:E25)</f>
        <v>3399.5</v>
      </c>
      <c r="N25" s="89">
        <f t="shared" si="26"/>
        <v>24517.25</v>
      </c>
      <c r="O25" s="89">
        <f t="shared" si="7"/>
        <v>27916.75</v>
      </c>
      <c r="P25" s="89">
        <f t="shared" si="8"/>
        <v>4377494.3075000001</v>
      </c>
      <c r="Q25" s="89">
        <f t="shared" si="9"/>
        <v>657.5</v>
      </c>
      <c r="R25" s="54"/>
      <c r="S25" s="4"/>
    </row>
    <row r="26" spans="1:19">
      <c r="A26" s="5">
        <v>36316</v>
      </c>
      <c r="B26" s="8">
        <v>22</v>
      </c>
      <c r="C26" s="102">
        <f t="shared" si="0"/>
        <v>36309</v>
      </c>
      <c r="E26" s="75">
        <v>3525</v>
      </c>
      <c r="F26" s="75">
        <v>23079</v>
      </c>
      <c r="G26" s="80">
        <f t="shared" si="1"/>
        <v>26604</v>
      </c>
      <c r="H26" s="76">
        <v>4063357.19</v>
      </c>
      <c r="I26" s="82">
        <v>613</v>
      </c>
      <c r="J26" s="79"/>
      <c r="K26" s="79"/>
      <c r="L26" s="75"/>
      <c r="M26" s="89">
        <f t="shared" ref="M26:N26" si="27">AVERAGE(E23:E26)</f>
        <v>3456.75</v>
      </c>
      <c r="N26" s="89">
        <f t="shared" si="27"/>
        <v>24106</v>
      </c>
      <c r="O26" s="89">
        <f t="shared" si="7"/>
        <v>27562.75</v>
      </c>
      <c r="P26" s="89">
        <f t="shared" si="8"/>
        <v>4299974.0674999999</v>
      </c>
      <c r="Q26" s="89">
        <f t="shared" si="9"/>
        <v>643.25</v>
      </c>
      <c r="R26" s="54" t="s">
        <v>10</v>
      </c>
      <c r="S26" s="4"/>
    </row>
    <row r="27" spans="1:19">
      <c r="A27" s="5">
        <v>36323</v>
      </c>
      <c r="B27" s="8">
        <v>23</v>
      </c>
      <c r="C27" s="102">
        <f t="shared" si="0"/>
        <v>36316</v>
      </c>
      <c r="E27" s="75">
        <v>3451</v>
      </c>
      <c r="F27" s="75">
        <v>24449</v>
      </c>
      <c r="G27" s="80">
        <f t="shared" si="1"/>
        <v>27900</v>
      </c>
      <c r="H27" s="76">
        <v>4302232.6500000004</v>
      </c>
      <c r="I27" s="82">
        <v>675</v>
      </c>
      <c r="J27" s="79"/>
      <c r="K27" s="79"/>
      <c r="L27" s="75"/>
      <c r="M27" s="89">
        <f t="shared" ref="M27:N27" si="28">AVERAGE(E24:E27)</f>
        <v>3413.5</v>
      </c>
      <c r="N27" s="89">
        <f t="shared" si="28"/>
        <v>24125.75</v>
      </c>
      <c r="O27" s="89">
        <f t="shared" si="7"/>
        <v>27539.25</v>
      </c>
      <c r="P27" s="89">
        <f t="shared" si="8"/>
        <v>4254945.0674999999</v>
      </c>
      <c r="Q27" s="89">
        <f t="shared" si="9"/>
        <v>648.5</v>
      </c>
      <c r="R27" s="54"/>
      <c r="S27" s="4"/>
    </row>
    <row r="28" spans="1:19">
      <c r="A28" s="5">
        <v>36330</v>
      </c>
      <c r="B28" s="8">
        <v>24</v>
      </c>
      <c r="C28" s="102">
        <f t="shared" si="0"/>
        <v>36323</v>
      </c>
      <c r="E28" s="75">
        <v>3596</v>
      </c>
      <c r="F28" s="75">
        <v>24483</v>
      </c>
      <c r="G28" s="80">
        <f t="shared" si="1"/>
        <v>28079</v>
      </c>
      <c r="H28" s="76">
        <v>4252865.66</v>
      </c>
      <c r="I28" s="82">
        <v>636</v>
      </c>
      <c r="J28" s="79"/>
      <c r="K28" s="79"/>
      <c r="L28" s="75"/>
      <c r="M28" s="89">
        <f t="shared" ref="M28:N28" si="29">AVERAGE(E25:E28)</f>
        <v>3498.75</v>
      </c>
      <c r="N28" s="89">
        <f t="shared" si="29"/>
        <v>24104.75</v>
      </c>
      <c r="O28" s="89">
        <f t="shared" si="7"/>
        <v>27603.5</v>
      </c>
      <c r="P28" s="89">
        <f t="shared" si="8"/>
        <v>4232302.9800000004</v>
      </c>
      <c r="Q28" s="89">
        <f t="shared" si="9"/>
        <v>640</v>
      </c>
      <c r="R28" s="54"/>
      <c r="S28" s="4"/>
    </row>
    <row r="29" spans="1:19">
      <c r="A29" s="5">
        <v>36337</v>
      </c>
      <c r="B29" s="8">
        <v>25</v>
      </c>
      <c r="C29" s="102">
        <f t="shared" si="0"/>
        <v>36330</v>
      </c>
      <c r="E29" s="75">
        <v>3315</v>
      </c>
      <c r="F29" s="75">
        <v>24363</v>
      </c>
      <c r="G29" s="80">
        <f t="shared" si="1"/>
        <v>27678</v>
      </c>
      <c r="H29" s="76">
        <v>4283367.17</v>
      </c>
      <c r="I29" s="82">
        <v>615</v>
      </c>
      <c r="J29" s="79"/>
      <c r="K29" s="79"/>
      <c r="L29" s="75"/>
      <c r="M29" s="89">
        <f t="shared" ref="M29:N29" si="30">AVERAGE(E26:E29)</f>
        <v>3471.75</v>
      </c>
      <c r="N29" s="89">
        <f t="shared" si="30"/>
        <v>24093.5</v>
      </c>
      <c r="O29" s="89">
        <f t="shared" si="7"/>
        <v>27565.25</v>
      </c>
      <c r="P29" s="89">
        <f t="shared" si="8"/>
        <v>4225455.6675000004</v>
      </c>
      <c r="Q29" s="89">
        <f t="shared" si="9"/>
        <v>634.75</v>
      </c>
      <c r="R29" s="54"/>
      <c r="S29" s="4"/>
    </row>
    <row r="30" spans="1:19">
      <c r="A30" s="5">
        <v>36344</v>
      </c>
      <c r="B30" s="8">
        <v>26</v>
      </c>
      <c r="C30" s="102">
        <f t="shared" si="0"/>
        <v>36337</v>
      </c>
      <c r="E30" s="75">
        <v>3801</v>
      </c>
      <c r="F30" s="75">
        <v>24115</v>
      </c>
      <c r="G30" s="80">
        <f t="shared" si="1"/>
        <v>27916</v>
      </c>
      <c r="H30" s="76">
        <v>4265298.3600000003</v>
      </c>
      <c r="I30" s="82">
        <v>631</v>
      </c>
      <c r="J30" s="79"/>
      <c r="K30" s="79"/>
      <c r="L30" s="75"/>
      <c r="M30" s="89">
        <f t="shared" ref="M30:N30" si="31">AVERAGE(E27:E30)</f>
        <v>3540.75</v>
      </c>
      <c r="N30" s="89">
        <f t="shared" si="31"/>
        <v>24352.5</v>
      </c>
      <c r="O30" s="89">
        <f t="shared" si="7"/>
        <v>27893.25</v>
      </c>
      <c r="P30" s="89">
        <f t="shared" si="8"/>
        <v>4275940.96</v>
      </c>
      <c r="Q30" s="89">
        <f t="shared" si="9"/>
        <v>639.25</v>
      </c>
      <c r="R30" s="54" t="s">
        <v>11</v>
      </c>
      <c r="S30" s="4"/>
    </row>
    <row r="31" spans="1:19">
      <c r="A31" s="5">
        <v>36351</v>
      </c>
      <c r="B31" s="8">
        <v>27</v>
      </c>
      <c r="C31" s="102">
        <f t="shared" si="0"/>
        <v>36344</v>
      </c>
      <c r="E31" s="75">
        <v>11873</v>
      </c>
      <c r="F31" s="75">
        <v>23459</v>
      </c>
      <c r="G31" s="80">
        <f t="shared" si="1"/>
        <v>35332</v>
      </c>
      <c r="H31" s="76">
        <v>4010632.57</v>
      </c>
      <c r="I31" s="82">
        <v>599</v>
      </c>
      <c r="J31" s="79"/>
      <c r="K31" s="79"/>
      <c r="L31" s="75"/>
      <c r="M31" s="89">
        <f t="shared" ref="M31:N31" si="32">AVERAGE(E28:E31)</f>
        <v>5646.25</v>
      </c>
      <c r="N31" s="89">
        <f t="shared" si="32"/>
        <v>24105</v>
      </c>
      <c r="O31" s="89">
        <f t="shared" si="7"/>
        <v>29751.25</v>
      </c>
      <c r="P31" s="89">
        <f t="shared" si="8"/>
        <v>4203040.9400000004</v>
      </c>
      <c r="Q31" s="89">
        <f t="shared" si="9"/>
        <v>620.25</v>
      </c>
      <c r="R31" s="54"/>
      <c r="S31" s="4"/>
    </row>
    <row r="32" spans="1:19">
      <c r="A32" s="5">
        <v>36358</v>
      </c>
      <c r="B32" s="8">
        <v>28</v>
      </c>
      <c r="C32" s="102">
        <f t="shared" si="0"/>
        <v>36351</v>
      </c>
      <c r="E32" s="75">
        <v>4880</v>
      </c>
      <c r="F32" s="75">
        <v>30137</v>
      </c>
      <c r="G32" s="80">
        <f t="shared" si="1"/>
        <v>35017</v>
      </c>
      <c r="H32" s="76">
        <v>4457963.34</v>
      </c>
      <c r="I32" s="82">
        <v>628</v>
      </c>
      <c r="J32" s="79"/>
      <c r="K32" s="79"/>
      <c r="L32" s="75"/>
      <c r="M32" s="89">
        <f t="shared" ref="M32:N32" si="33">AVERAGE(E29:E32)</f>
        <v>5967.25</v>
      </c>
      <c r="N32" s="89">
        <f t="shared" si="33"/>
        <v>25518.5</v>
      </c>
      <c r="O32" s="89">
        <f t="shared" si="7"/>
        <v>31485.75</v>
      </c>
      <c r="P32" s="89">
        <f t="shared" si="8"/>
        <v>4254315.3600000003</v>
      </c>
      <c r="Q32" s="89">
        <f t="shared" si="9"/>
        <v>618.25</v>
      </c>
      <c r="R32" s="54"/>
      <c r="S32" s="4"/>
    </row>
    <row r="33" spans="1:19">
      <c r="A33" s="5">
        <v>36365</v>
      </c>
      <c r="B33" s="8">
        <v>29</v>
      </c>
      <c r="C33" s="102">
        <f t="shared" si="0"/>
        <v>36358</v>
      </c>
      <c r="E33" s="75">
        <v>3214</v>
      </c>
      <c r="F33" s="75">
        <v>30281</v>
      </c>
      <c r="G33" s="80">
        <f t="shared" si="1"/>
        <v>33495</v>
      </c>
      <c r="H33" s="76">
        <v>5038529.76</v>
      </c>
      <c r="I33" s="82">
        <v>591</v>
      </c>
      <c r="J33" s="79"/>
      <c r="K33" s="79"/>
      <c r="L33" s="75"/>
      <c r="M33" s="89">
        <f t="shared" ref="M33:N33" si="34">AVERAGE(E30:E33)</f>
        <v>5942</v>
      </c>
      <c r="N33" s="89">
        <f t="shared" si="34"/>
        <v>26998</v>
      </c>
      <c r="O33" s="89">
        <f t="shared" si="7"/>
        <v>32940</v>
      </c>
      <c r="P33" s="89">
        <f t="shared" si="8"/>
        <v>4443106.0075000003</v>
      </c>
      <c r="Q33" s="89">
        <f t="shared" si="9"/>
        <v>612.25</v>
      </c>
      <c r="R33" s="54"/>
      <c r="S33" s="4"/>
    </row>
    <row r="34" spans="1:19">
      <c r="A34" s="5">
        <v>36372</v>
      </c>
      <c r="B34" s="8">
        <v>30</v>
      </c>
      <c r="C34" s="102">
        <f t="shared" si="0"/>
        <v>36365</v>
      </c>
      <c r="E34" s="75">
        <v>3292</v>
      </c>
      <c r="F34" s="75">
        <v>25689</v>
      </c>
      <c r="G34" s="80">
        <f t="shared" si="1"/>
        <v>28981</v>
      </c>
      <c r="H34" s="76">
        <v>4677422.0199999996</v>
      </c>
      <c r="I34" s="82">
        <v>589</v>
      </c>
      <c r="J34" s="79"/>
      <c r="K34" s="79"/>
      <c r="L34" s="75"/>
      <c r="M34" s="89">
        <f t="shared" ref="M34:N34" si="35">AVERAGE(E31:E34)</f>
        <v>5814.75</v>
      </c>
      <c r="N34" s="89">
        <f t="shared" si="35"/>
        <v>27391.5</v>
      </c>
      <c r="O34" s="89">
        <f t="shared" si="7"/>
        <v>33206.25</v>
      </c>
      <c r="P34" s="89">
        <f t="shared" si="8"/>
        <v>4546136.9224999994</v>
      </c>
      <c r="Q34" s="89">
        <f t="shared" si="9"/>
        <v>601.75</v>
      </c>
      <c r="R34" s="54"/>
      <c r="S34" s="4"/>
    </row>
    <row r="35" spans="1:19">
      <c r="A35" s="5">
        <v>36379</v>
      </c>
      <c r="B35" s="8">
        <v>31</v>
      </c>
      <c r="C35" s="102">
        <f t="shared" si="0"/>
        <v>36372</v>
      </c>
      <c r="E35" s="75">
        <v>3776</v>
      </c>
      <c r="F35" s="75">
        <v>24945</v>
      </c>
      <c r="G35" s="80">
        <f t="shared" si="1"/>
        <v>28721</v>
      </c>
      <c r="H35" s="76">
        <v>4503452.96</v>
      </c>
      <c r="I35" s="82">
        <v>521</v>
      </c>
      <c r="J35" s="79"/>
      <c r="K35" s="79"/>
      <c r="L35" s="75"/>
      <c r="M35" s="89">
        <f t="shared" ref="M35:N35" si="36">AVERAGE(E32:E35)</f>
        <v>3790.5</v>
      </c>
      <c r="N35" s="89">
        <f t="shared" si="36"/>
        <v>27763</v>
      </c>
      <c r="O35" s="89">
        <f t="shared" si="7"/>
        <v>31553.5</v>
      </c>
      <c r="P35" s="89">
        <f t="shared" si="8"/>
        <v>4669342.0199999996</v>
      </c>
      <c r="Q35" s="89">
        <f t="shared" si="9"/>
        <v>582.25</v>
      </c>
      <c r="R35" s="54" t="s">
        <v>12</v>
      </c>
      <c r="S35" s="4"/>
    </row>
    <row r="36" spans="1:19">
      <c r="A36" s="5">
        <v>36386</v>
      </c>
      <c r="B36" s="8">
        <v>32</v>
      </c>
      <c r="C36" s="102">
        <f t="shared" si="0"/>
        <v>36379</v>
      </c>
      <c r="E36" s="75">
        <v>3315</v>
      </c>
      <c r="F36" s="75">
        <v>24799</v>
      </c>
      <c r="G36" s="80">
        <f t="shared" si="1"/>
        <v>28114</v>
      </c>
      <c r="H36" s="76">
        <v>4356645.8600000003</v>
      </c>
      <c r="I36" s="82">
        <v>542</v>
      </c>
      <c r="J36" s="79"/>
      <c r="K36" s="79"/>
      <c r="L36" s="75"/>
      <c r="M36" s="89">
        <f t="shared" ref="M36:N36" si="37">AVERAGE(E33:E36)</f>
        <v>3399.25</v>
      </c>
      <c r="N36" s="89">
        <f t="shared" si="37"/>
        <v>26428.5</v>
      </c>
      <c r="O36" s="89">
        <f t="shared" si="7"/>
        <v>29827.75</v>
      </c>
      <c r="P36" s="89">
        <f t="shared" si="8"/>
        <v>4644012.6499999994</v>
      </c>
      <c r="Q36" s="89">
        <f t="shared" si="9"/>
        <v>560.75</v>
      </c>
      <c r="R36" s="54"/>
      <c r="S36" s="4"/>
    </row>
    <row r="37" spans="1:19">
      <c r="A37" s="5">
        <v>36393</v>
      </c>
      <c r="B37" s="8">
        <v>33</v>
      </c>
      <c r="C37" s="102">
        <f t="shared" si="0"/>
        <v>36386</v>
      </c>
      <c r="E37" s="75">
        <v>2883</v>
      </c>
      <c r="F37" s="75">
        <v>24746</v>
      </c>
      <c r="G37" s="80">
        <f t="shared" si="1"/>
        <v>27629</v>
      </c>
      <c r="H37" s="76">
        <v>4435249.09</v>
      </c>
      <c r="I37" s="82">
        <v>573</v>
      </c>
      <c r="J37" s="79"/>
      <c r="K37" s="79"/>
      <c r="L37" s="75"/>
      <c r="M37" s="89">
        <f t="shared" ref="M37:N37" si="38">AVERAGE(E34:E37)</f>
        <v>3316.5</v>
      </c>
      <c r="N37" s="89">
        <f t="shared" si="38"/>
        <v>25044.75</v>
      </c>
      <c r="O37" s="89">
        <f t="shared" si="7"/>
        <v>28361.25</v>
      </c>
      <c r="P37" s="89">
        <f t="shared" si="8"/>
        <v>4493192.4824999999</v>
      </c>
      <c r="Q37" s="89">
        <f t="shared" si="9"/>
        <v>556.25</v>
      </c>
      <c r="R37" s="54"/>
      <c r="S37" s="4"/>
    </row>
    <row r="38" spans="1:19">
      <c r="A38" s="5">
        <v>36400</v>
      </c>
      <c r="B38" s="8">
        <v>34</v>
      </c>
      <c r="C38" s="102">
        <f t="shared" si="0"/>
        <v>36393</v>
      </c>
      <c r="E38" s="75">
        <v>2998</v>
      </c>
      <c r="F38" s="75">
        <v>23850</v>
      </c>
      <c r="G38" s="80">
        <f t="shared" si="1"/>
        <v>26848</v>
      </c>
      <c r="H38" s="76">
        <v>4276512.2300000004</v>
      </c>
      <c r="I38" s="82">
        <v>546</v>
      </c>
      <c r="J38" s="79"/>
      <c r="K38" s="79"/>
      <c r="L38" s="75"/>
      <c r="M38" s="89">
        <f t="shared" ref="M38:N38" si="39">AVERAGE(E35:E38)</f>
        <v>3243</v>
      </c>
      <c r="N38" s="89">
        <f t="shared" si="39"/>
        <v>24585</v>
      </c>
      <c r="O38" s="89">
        <f t="shared" si="7"/>
        <v>27828</v>
      </c>
      <c r="P38" s="89">
        <f t="shared" si="8"/>
        <v>4392965.0350000001</v>
      </c>
      <c r="Q38" s="89">
        <f t="shared" si="9"/>
        <v>545.5</v>
      </c>
      <c r="R38" s="54"/>
      <c r="S38" s="4"/>
    </row>
    <row r="39" spans="1:19">
      <c r="A39" s="5">
        <v>36407</v>
      </c>
      <c r="B39" s="8">
        <v>35</v>
      </c>
      <c r="C39" s="102">
        <f t="shared" si="0"/>
        <v>36400</v>
      </c>
      <c r="E39" s="75">
        <v>3050</v>
      </c>
      <c r="F39" s="75">
        <v>21946</v>
      </c>
      <c r="G39" s="80">
        <f t="shared" si="1"/>
        <v>24996</v>
      </c>
      <c r="H39" s="76">
        <v>4150523.6</v>
      </c>
      <c r="I39" s="82">
        <v>494</v>
      </c>
      <c r="J39" s="79"/>
      <c r="K39" s="79"/>
      <c r="L39" s="75"/>
      <c r="M39" s="89">
        <f t="shared" ref="M39:N39" si="40">AVERAGE(E36:E39)</f>
        <v>3061.5</v>
      </c>
      <c r="N39" s="89">
        <f t="shared" si="40"/>
        <v>23835.25</v>
      </c>
      <c r="O39" s="89">
        <f t="shared" si="7"/>
        <v>26896.75</v>
      </c>
      <c r="P39" s="89">
        <f t="shared" si="8"/>
        <v>4304732.6950000003</v>
      </c>
      <c r="Q39" s="89">
        <f t="shared" si="9"/>
        <v>538.75</v>
      </c>
      <c r="R39" s="54" t="s">
        <v>13</v>
      </c>
      <c r="S39" s="4"/>
    </row>
    <row r="40" spans="1:19">
      <c r="A40" s="5">
        <v>36414</v>
      </c>
      <c r="B40" s="8">
        <v>36</v>
      </c>
      <c r="C40" s="102">
        <f t="shared" si="0"/>
        <v>36407</v>
      </c>
      <c r="E40" s="75">
        <v>2670</v>
      </c>
      <c r="F40" s="75">
        <v>20991</v>
      </c>
      <c r="G40" s="80">
        <f t="shared" si="1"/>
        <v>23661</v>
      </c>
      <c r="H40" s="76">
        <v>3769381.69</v>
      </c>
      <c r="I40" s="82">
        <v>477</v>
      </c>
      <c r="J40" s="79"/>
      <c r="K40" s="79"/>
      <c r="L40" s="75"/>
      <c r="M40" s="89">
        <f t="shared" ref="M40:N40" si="41">AVERAGE(E37:E40)</f>
        <v>2900.25</v>
      </c>
      <c r="N40" s="89">
        <f t="shared" si="41"/>
        <v>22883.25</v>
      </c>
      <c r="O40" s="89">
        <f t="shared" si="7"/>
        <v>25783.5</v>
      </c>
      <c r="P40" s="89">
        <f t="shared" si="8"/>
        <v>4157916.6524999999</v>
      </c>
      <c r="Q40" s="89">
        <f t="shared" si="9"/>
        <v>522.5</v>
      </c>
      <c r="R40" s="54"/>
      <c r="S40" s="4"/>
    </row>
    <row r="41" spans="1:19">
      <c r="A41" s="5">
        <v>36421</v>
      </c>
      <c r="B41" s="8">
        <v>37</v>
      </c>
      <c r="C41" s="102">
        <f t="shared" si="0"/>
        <v>36414</v>
      </c>
      <c r="E41" s="75">
        <v>2751</v>
      </c>
      <c r="F41" s="75">
        <v>21897</v>
      </c>
      <c r="G41" s="80">
        <f t="shared" si="1"/>
        <v>24648</v>
      </c>
      <c r="H41" s="76">
        <v>4021588.81</v>
      </c>
      <c r="I41" s="82">
        <v>519</v>
      </c>
      <c r="J41" s="79"/>
      <c r="K41" s="79"/>
      <c r="L41" s="75"/>
      <c r="M41" s="89">
        <f t="shared" ref="M41:N41" si="42">AVERAGE(E38:E41)</f>
        <v>2867.25</v>
      </c>
      <c r="N41" s="89">
        <f t="shared" si="42"/>
        <v>22171</v>
      </c>
      <c r="O41" s="89">
        <f t="shared" si="7"/>
        <v>25038.25</v>
      </c>
      <c r="P41" s="89">
        <f t="shared" si="8"/>
        <v>4054501.5825</v>
      </c>
      <c r="Q41" s="89">
        <f t="shared" si="9"/>
        <v>509</v>
      </c>
      <c r="R41" s="54"/>
      <c r="S41" s="4"/>
    </row>
    <row r="42" spans="1:19">
      <c r="A42" s="5">
        <v>36428</v>
      </c>
      <c r="B42" s="8">
        <v>38</v>
      </c>
      <c r="C42" s="102">
        <f t="shared" si="0"/>
        <v>36421</v>
      </c>
      <c r="E42" s="75">
        <v>5405</v>
      </c>
      <c r="F42" s="75">
        <v>21509</v>
      </c>
      <c r="G42" s="80">
        <f t="shared" si="1"/>
        <v>26914</v>
      </c>
      <c r="H42" s="76">
        <v>3964159.39</v>
      </c>
      <c r="I42" s="82">
        <v>547</v>
      </c>
      <c r="J42" s="79"/>
      <c r="K42" s="79"/>
      <c r="L42" s="75"/>
      <c r="M42" s="89">
        <f t="shared" ref="M42:N42" si="43">AVERAGE(E39:E42)</f>
        <v>3469</v>
      </c>
      <c r="N42" s="89">
        <f t="shared" si="43"/>
        <v>21585.75</v>
      </c>
      <c r="O42" s="89">
        <f t="shared" si="7"/>
        <v>25054.75</v>
      </c>
      <c r="P42" s="89">
        <f t="shared" si="8"/>
        <v>3976413.3725000001</v>
      </c>
      <c r="Q42" s="89">
        <f t="shared" si="9"/>
        <v>509.25</v>
      </c>
      <c r="R42" s="54"/>
      <c r="S42" s="4"/>
    </row>
    <row r="43" spans="1:19">
      <c r="A43" s="5">
        <v>36435</v>
      </c>
      <c r="B43" s="8">
        <v>39</v>
      </c>
      <c r="C43" s="102">
        <f t="shared" si="0"/>
        <v>36428</v>
      </c>
      <c r="E43" s="75">
        <v>2951</v>
      </c>
      <c r="F43" s="75">
        <v>23265</v>
      </c>
      <c r="G43" s="80">
        <f t="shared" si="1"/>
        <v>26216</v>
      </c>
      <c r="H43" s="76">
        <v>4184891.58</v>
      </c>
      <c r="I43" s="82">
        <v>533</v>
      </c>
      <c r="J43" s="79"/>
      <c r="K43" s="79"/>
      <c r="L43" s="75"/>
      <c r="M43" s="92">
        <f t="shared" ref="M43:N43" si="44">AVERAGE(E40:E43)</f>
        <v>3444.25</v>
      </c>
      <c r="N43" s="92">
        <f t="shared" si="44"/>
        <v>21915.5</v>
      </c>
      <c r="O43" s="89">
        <f t="shared" si="7"/>
        <v>25359.75</v>
      </c>
      <c r="P43" s="89">
        <f t="shared" si="8"/>
        <v>3985005.3675000002</v>
      </c>
      <c r="Q43" s="89">
        <f t="shared" si="9"/>
        <v>519</v>
      </c>
      <c r="R43" s="54" t="s">
        <v>14</v>
      </c>
      <c r="S43" s="4"/>
    </row>
    <row r="44" spans="1:19">
      <c r="A44" s="5">
        <v>36442</v>
      </c>
      <c r="B44" s="8">
        <v>40</v>
      </c>
      <c r="C44" s="102">
        <f t="shared" si="0"/>
        <v>36435</v>
      </c>
      <c r="E44" s="75">
        <v>3036</v>
      </c>
      <c r="F44" s="75">
        <v>17696</v>
      </c>
      <c r="G44" s="80">
        <f t="shared" si="1"/>
        <v>20732</v>
      </c>
      <c r="H44" s="76">
        <v>3169666.66</v>
      </c>
      <c r="I44" s="82">
        <v>418</v>
      </c>
      <c r="J44" s="79"/>
      <c r="K44" s="79"/>
      <c r="L44" s="75"/>
      <c r="M44" s="89">
        <f t="shared" ref="M44:N44" si="45">AVERAGE(E41:E44)</f>
        <v>3535.75</v>
      </c>
      <c r="N44" s="89">
        <f t="shared" si="45"/>
        <v>21091.75</v>
      </c>
      <c r="O44" s="89">
        <f t="shared" si="7"/>
        <v>24627.5</v>
      </c>
      <c r="P44" s="89">
        <f t="shared" si="8"/>
        <v>3835076.6100000003</v>
      </c>
      <c r="Q44" s="89">
        <f t="shared" si="9"/>
        <v>504.25</v>
      </c>
      <c r="R44" s="54"/>
      <c r="S44" s="4"/>
    </row>
    <row r="45" spans="1:19">
      <c r="A45" s="5">
        <v>36449</v>
      </c>
      <c r="B45" s="8">
        <v>41</v>
      </c>
      <c r="C45" s="102">
        <f t="shared" si="0"/>
        <v>36442</v>
      </c>
      <c r="E45" s="75">
        <v>3472</v>
      </c>
      <c r="F45" s="75">
        <v>22007</v>
      </c>
      <c r="G45" s="80">
        <f t="shared" si="1"/>
        <v>25479</v>
      </c>
      <c r="H45" s="76">
        <v>3930613.28</v>
      </c>
      <c r="I45" s="82">
        <v>529</v>
      </c>
      <c r="J45" s="79"/>
      <c r="K45" s="79"/>
      <c r="L45" s="75"/>
      <c r="M45" s="89">
        <f t="shared" ref="M45:N45" si="46">AVERAGE(E42:E45)</f>
        <v>3716</v>
      </c>
      <c r="N45" s="89">
        <f t="shared" si="46"/>
        <v>21119.25</v>
      </c>
      <c r="O45" s="89">
        <f t="shared" si="7"/>
        <v>24835.25</v>
      </c>
      <c r="P45" s="89">
        <f t="shared" si="8"/>
        <v>3812332.7275</v>
      </c>
      <c r="Q45" s="89">
        <f t="shared" si="9"/>
        <v>506.75</v>
      </c>
      <c r="R45" s="54"/>
      <c r="S45" s="4"/>
    </row>
    <row r="46" spans="1:19">
      <c r="A46" s="5">
        <v>36456</v>
      </c>
      <c r="B46" s="8">
        <v>42</v>
      </c>
      <c r="C46" s="102">
        <f t="shared" si="0"/>
        <v>36449</v>
      </c>
      <c r="E46" s="75">
        <v>3320</v>
      </c>
      <c r="F46" s="75">
        <v>21899</v>
      </c>
      <c r="G46" s="80">
        <f t="shared" si="1"/>
        <v>25219</v>
      </c>
      <c r="H46" s="76">
        <v>4005942.76</v>
      </c>
      <c r="I46" s="82">
        <v>520</v>
      </c>
      <c r="J46" s="79"/>
      <c r="K46" s="79"/>
      <c r="L46" s="75"/>
      <c r="M46" s="89">
        <f t="shared" ref="M46:N46" si="47">AVERAGE(E43:E46)</f>
        <v>3194.75</v>
      </c>
      <c r="N46" s="89">
        <f t="shared" si="47"/>
        <v>21216.75</v>
      </c>
      <c r="O46" s="89">
        <f t="shared" si="7"/>
        <v>24411.5</v>
      </c>
      <c r="P46" s="89">
        <f t="shared" si="8"/>
        <v>3822778.57</v>
      </c>
      <c r="Q46" s="89">
        <f t="shared" si="9"/>
        <v>500</v>
      </c>
      <c r="R46" s="54"/>
      <c r="S46" s="4"/>
    </row>
    <row r="47" spans="1:19">
      <c r="A47" s="5">
        <v>36463</v>
      </c>
      <c r="B47" s="8">
        <v>43</v>
      </c>
      <c r="C47" s="102">
        <f t="shared" si="0"/>
        <v>36456</v>
      </c>
      <c r="E47" s="75">
        <v>3151</v>
      </c>
      <c r="F47" s="75">
        <v>21350</v>
      </c>
      <c r="G47" s="80">
        <f t="shared" si="1"/>
        <v>24501</v>
      </c>
      <c r="H47" s="76">
        <v>3900235.82</v>
      </c>
      <c r="I47" s="82">
        <v>525</v>
      </c>
      <c r="J47" s="79"/>
      <c r="K47" s="79"/>
      <c r="L47" s="75"/>
      <c r="M47" s="89">
        <f t="shared" ref="M47:N47" si="48">AVERAGE(E44:E47)</f>
        <v>3244.75</v>
      </c>
      <c r="N47" s="89">
        <f t="shared" si="48"/>
        <v>20738</v>
      </c>
      <c r="O47" s="89">
        <f t="shared" si="7"/>
        <v>23982.75</v>
      </c>
      <c r="P47" s="89">
        <f t="shared" si="8"/>
        <v>3751614.63</v>
      </c>
      <c r="Q47" s="89">
        <f t="shared" si="9"/>
        <v>498</v>
      </c>
      <c r="R47" s="54"/>
      <c r="S47" s="4"/>
    </row>
    <row r="48" spans="1:19">
      <c r="A48" s="5">
        <v>36470</v>
      </c>
      <c r="B48" s="8">
        <v>44</v>
      </c>
      <c r="C48" s="102">
        <f t="shared" si="0"/>
        <v>36463</v>
      </c>
      <c r="E48" s="75">
        <v>3764</v>
      </c>
      <c r="F48" s="75">
        <v>20760</v>
      </c>
      <c r="G48" s="80">
        <f t="shared" si="1"/>
        <v>24524</v>
      </c>
      <c r="H48" s="76">
        <v>3756425.44</v>
      </c>
      <c r="I48" s="82">
        <v>501</v>
      </c>
      <c r="J48" s="79"/>
      <c r="K48" s="79"/>
      <c r="L48" s="75"/>
      <c r="M48" s="89">
        <f t="shared" ref="M48:N48" si="49">AVERAGE(E45:E48)</f>
        <v>3426.75</v>
      </c>
      <c r="N48" s="89">
        <f t="shared" si="49"/>
        <v>21504</v>
      </c>
      <c r="O48" s="89">
        <f t="shared" si="7"/>
        <v>24930.75</v>
      </c>
      <c r="P48" s="89">
        <f t="shared" si="8"/>
        <v>3898304.3249999997</v>
      </c>
      <c r="Q48" s="89">
        <f t="shared" si="9"/>
        <v>518.75</v>
      </c>
      <c r="R48" s="54" t="s">
        <v>15</v>
      </c>
      <c r="S48" s="4"/>
    </row>
    <row r="49" spans="1:19">
      <c r="A49" s="5">
        <v>36477</v>
      </c>
      <c r="B49" s="8">
        <v>45</v>
      </c>
      <c r="C49" s="102">
        <f t="shared" si="0"/>
        <v>36470</v>
      </c>
      <c r="E49" s="75">
        <v>2855</v>
      </c>
      <c r="F49" s="75">
        <v>21389</v>
      </c>
      <c r="G49" s="80">
        <f t="shared" si="1"/>
        <v>24244</v>
      </c>
      <c r="H49" s="76">
        <v>3801698.7</v>
      </c>
      <c r="I49" s="82">
        <v>479</v>
      </c>
      <c r="J49" s="79"/>
      <c r="K49" s="79"/>
      <c r="L49" s="75"/>
      <c r="M49" s="89">
        <f t="shared" ref="M49:N49" si="50">AVERAGE(E46:E49)</f>
        <v>3272.5</v>
      </c>
      <c r="N49" s="89">
        <f t="shared" si="50"/>
        <v>21349.5</v>
      </c>
      <c r="O49" s="89">
        <f t="shared" si="7"/>
        <v>24622</v>
      </c>
      <c r="P49" s="89">
        <f t="shared" si="8"/>
        <v>3866075.6799999997</v>
      </c>
      <c r="Q49" s="89">
        <f t="shared" si="9"/>
        <v>506.25</v>
      </c>
      <c r="R49" s="54"/>
      <c r="S49" s="4"/>
    </row>
    <row r="50" spans="1:19">
      <c r="A50" s="5">
        <v>36484</v>
      </c>
      <c r="B50" s="8">
        <v>46</v>
      </c>
      <c r="C50" s="102">
        <f t="shared" si="0"/>
        <v>36477</v>
      </c>
      <c r="E50" s="75">
        <v>7327</v>
      </c>
      <c r="F50" s="75">
        <v>22339</v>
      </c>
      <c r="G50" s="80">
        <f t="shared" si="1"/>
        <v>29666</v>
      </c>
      <c r="H50" s="76">
        <v>4026355.84</v>
      </c>
      <c r="I50" s="82">
        <v>530</v>
      </c>
      <c r="J50" s="79"/>
      <c r="K50" s="79"/>
      <c r="L50" s="75"/>
      <c r="M50" s="89">
        <f t="shared" ref="M50:N50" si="51">AVERAGE(E47:E50)</f>
        <v>4274.25</v>
      </c>
      <c r="N50" s="89">
        <f t="shared" si="51"/>
        <v>21459.5</v>
      </c>
      <c r="O50" s="89">
        <f t="shared" si="7"/>
        <v>25733.75</v>
      </c>
      <c r="P50" s="89">
        <f t="shared" si="8"/>
        <v>3871178.95</v>
      </c>
      <c r="Q50" s="89">
        <f t="shared" si="9"/>
        <v>508.75</v>
      </c>
      <c r="R50" s="54"/>
      <c r="S50" s="4"/>
    </row>
    <row r="51" spans="1:19">
      <c r="A51" s="5">
        <v>36491</v>
      </c>
      <c r="B51" s="8">
        <v>47</v>
      </c>
      <c r="C51" s="102">
        <f t="shared" si="0"/>
        <v>36484</v>
      </c>
      <c r="E51" s="75">
        <v>4608</v>
      </c>
      <c r="F51" s="75">
        <v>22854</v>
      </c>
      <c r="G51" s="80">
        <f t="shared" si="1"/>
        <v>27462</v>
      </c>
      <c r="H51" s="76">
        <v>4207848.0999999996</v>
      </c>
      <c r="I51" s="82">
        <v>487</v>
      </c>
      <c r="J51" s="79"/>
      <c r="K51" s="79"/>
      <c r="L51" s="75"/>
      <c r="M51" s="89">
        <f t="shared" ref="M51:N51" si="52">AVERAGE(E48:E51)</f>
        <v>4638.5</v>
      </c>
      <c r="N51" s="89">
        <f t="shared" si="52"/>
        <v>21835.5</v>
      </c>
      <c r="O51" s="89">
        <f t="shared" si="7"/>
        <v>26474</v>
      </c>
      <c r="P51" s="89">
        <f t="shared" si="8"/>
        <v>3948082.02</v>
      </c>
      <c r="Q51" s="89">
        <f t="shared" si="9"/>
        <v>499.25</v>
      </c>
      <c r="R51" s="54"/>
      <c r="S51" s="4"/>
    </row>
    <row r="52" spans="1:19">
      <c r="A52" s="5">
        <v>36498</v>
      </c>
      <c r="B52" s="8">
        <v>48</v>
      </c>
      <c r="C52" s="102">
        <f t="shared" si="0"/>
        <v>36491</v>
      </c>
      <c r="E52" s="75">
        <v>5568</v>
      </c>
      <c r="F52" s="75">
        <v>29427</v>
      </c>
      <c r="G52" s="80">
        <f t="shared" si="1"/>
        <v>34995</v>
      </c>
      <c r="H52" s="76">
        <v>5459627.6100000003</v>
      </c>
      <c r="I52" s="82">
        <v>624</v>
      </c>
      <c r="J52" s="79"/>
      <c r="K52" s="79"/>
      <c r="L52" s="75"/>
      <c r="M52" s="89">
        <f t="shared" ref="M52:N52" si="53">AVERAGE(E49:E52)</f>
        <v>5089.5</v>
      </c>
      <c r="N52" s="89">
        <f t="shared" si="53"/>
        <v>24002.25</v>
      </c>
      <c r="O52" s="89">
        <f t="shared" si="7"/>
        <v>29091.75</v>
      </c>
      <c r="P52" s="89">
        <f t="shared" si="8"/>
        <v>4373882.5625</v>
      </c>
      <c r="Q52" s="89">
        <f t="shared" si="9"/>
        <v>530</v>
      </c>
      <c r="R52" s="54" t="s">
        <v>16</v>
      </c>
      <c r="S52" s="4"/>
    </row>
    <row r="53" spans="1:19">
      <c r="A53" s="5">
        <v>36505</v>
      </c>
      <c r="B53" s="8">
        <v>49</v>
      </c>
      <c r="C53" s="102">
        <f t="shared" si="0"/>
        <v>36498</v>
      </c>
      <c r="E53" s="75">
        <v>4942</v>
      </c>
      <c r="F53" s="75">
        <v>26639</v>
      </c>
      <c r="G53" s="80">
        <f t="shared" si="1"/>
        <v>31581</v>
      </c>
      <c r="H53" s="76">
        <v>4767086.4000000004</v>
      </c>
      <c r="I53" s="82">
        <v>604</v>
      </c>
      <c r="J53" s="79"/>
      <c r="K53" s="79"/>
      <c r="L53" s="75"/>
      <c r="M53" s="89">
        <f t="shared" ref="M53:N53" si="54">AVERAGE(E50:E53)</f>
        <v>5611.25</v>
      </c>
      <c r="N53" s="89">
        <f t="shared" si="54"/>
        <v>25314.75</v>
      </c>
      <c r="O53" s="89">
        <f t="shared" si="7"/>
        <v>30926</v>
      </c>
      <c r="P53" s="89">
        <f t="shared" si="8"/>
        <v>4615229.4875000007</v>
      </c>
      <c r="Q53" s="89">
        <f t="shared" si="9"/>
        <v>561.25</v>
      </c>
      <c r="S53" s="4"/>
    </row>
    <row r="54" spans="1:19">
      <c r="A54" s="5">
        <v>36512</v>
      </c>
      <c r="B54" s="8">
        <v>50</v>
      </c>
      <c r="C54" s="102">
        <f t="shared" si="0"/>
        <v>36505</v>
      </c>
      <c r="E54" s="75">
        <v>6379</v>
      </c>
      <c r="F54" s="75">
        <v>26779</v>
      </c>
      <c r="G54" s="80">
        <f t="shared" si="1"/>
        <v>33158</v>
      </c>
      <c r="H54" s="76">
        <v>4850725.53</v>
      </c>
      <c r="I54" s="82">
        <v>651</v>
      </c>
      <c r="J54" s="79"/>
      <c r="K54" s="79"/>
      <c r="L54" s="75"/>
      <c r="M54" s="89">
        <f t="shared" ref="M54:N54" si="55">AVERAGE(E51:E54)</f>
        <v>5374.25</v>
      </c>
      <c r="N54" s="89">
        <f t="shared" si="55"/>
        <v>26424.75</v>
      </c>
      <c r="O54" s="89">
        <f t="shared" si="7"/>
        <v>31799</v>
      </c>
      <c r="P54" s="89">
        <f t="shared" si="8"/>
        <v>4821321.91</v>
      </c>
      <c r="Q54" s="89">
        <f t="shared" si="9"/>
        <v>591.5</v>
      </c>
      <c r="S54" s="4"/>
    </row>
    <row r="55" spans="1:19">
      <c r="A55" s="5">
        <v>36519</v>
      </c>
      <c r="B55" s="8">
        <v>51</v>
      </c>
      <c r="C55" s="102">
        <f t="shared" si="0"/>
        <v>36512</v>
      </c>
      <c r="E55" s="75">
        <v>9777</v>
      </c>
      <c r="F55" s="75">
        <v>25866</v>
      </c>
      <c r="G55" s="80">
        <f t="shared" si="1"/>
        <v>35643</v>
      </c>
      <c r="H55" s="76">
        <v>4597255.99</v>
      </c>
      <c r="I55" s="82">
        <v>594</v>
      </c>
      <c r="J55" s="79"/>
      <c r="K55" s="79"/>
      <c r="L55" s="75"/>
      <c r="M55" s="89">
        <f t="shared" ref="M55:N55" si="56">AVERAGE(E52:E55)</f>
        <v>6666.5</v>
      </c>
      <c r="N55" s="89">
        <f t="shared" si="56"/>
        <v>27177.75</v>
      </c>
      <c r="O55" s="89">
        <f t="shared" si="7"/>
        <v>33844.25</v>
      </c>
      <c r="P55" s="89">
        <f t="shared" si="8"/>
        <v>4918673.8825000003</v>
      </c>
      <c r="Q55" s="89">
        <f t="shared" si="9"/>
        <v>618.25</v>
      </c>
      <c r="S55" s="4"/>
    </row>
    <row r="56" spans="1:19">
      <c r="A56" s="5">
        <v>36526</v>
      </c>
      <c r="B56" s="8">
        <v>52</v>
      </c>
      <c r="C56" s="102">
        <f t="shared" si="0"/>
        <v>36519</v>
      </c>
      <c r="E56" s="75">
        <v>7250</v>
      </c>
      <c r="F56" s="75">
        <v>25112</v>
      </c>
      <c r="G56" s="80">
        <f t="shared" si="1"/>
        <v>32362</v>
      </c>
      <c r="H56" s="76">
        <v>4196779</v>
      </c>
      <c r="I56" s="82">
        <v>510</v>
      </c>
      <c r="J56" s="79"/>
      <c r="K56" s="79"/>
      <c r="L56" s="75"/>
      <c r="M56" s="89">
        <f t="shared" ref="M56:N56" si="57">AVERAGE(E53:E56)</f>
        <v>7087</v>
      </c>
      <c r="N56" s="89">
        <f t="shared" si="57"/>
        <v>26099</v>
      </c>
      <c r="O56" s="89">
        <f t="shared" si="7"/>
        <v>33186</v>
      </c>
      <c r="P56" s="89">
        <f t="shared" si="8"/>
        <v>4602961.7300000004</v>
      </c>
      <c r="Q56" s="89">
        <f t="shared" si="9"/>
        <v>589.75</v>
      </c>
      <c r="S56" s="4"/>
    </row>
    <row r="57" spans="1:19" s="111" customFormat="1">
      <c r="A57" s="71">
        <v>36533</v>
      </c>
      <c r="B57" s="103">
        <v>1</v>
      </c>
      <c r="C57" s="105">
        <f t="shared" si="0"/>
        <v>36526</v>
      </c>
      <c r="D57" s="104"/>
      <c r="E57" s="106">
        <v>13526</v>
      </c>
      <c r="F57" s="106">
        <v>47858</v>
      </c>
      <c r="G57" s="107">
        <f t="shared" si="1"/>
        <v>61384</v>
      </c>
      <c r="H57" s="94">
        <v>8187295.1399999997</v>
      </c>
      <c r="I57" s="108">
        <v>890</v>
      </c>
      <c r="J57" s="77"/>
      <c r="K57" s="77"/>
      <c r="L57" s="106"/>
      <c r="M57" s="109">
        <f t="shared" ref="M57:N57" si="58">AVERAGE(E54:E57)</f>
        <v>9233</v>
      </c>
      <c r="N57" s="109">
        <f t="shared" si="58"/>
        <v>31403.75</v>
      </c>
      <c r="O57" s="89">
        <f t="shared" si="7"/>
        <v>40636.75</v>
      </c>
      <c r="P57" s="89">
        <f t="shared" si="8"/>
        <v>5458013.915</v>
      </c>
      <c r="Q57" s="89">
        <f t="shared" si="9"/>
        <v>661.25</v>
      </c>
      <c r="R57" s="104"/>
      <c r="S57" s="110"/>
    </row>
    <row r="58" spans="1:19">
      <c r="A58" s="5">
        <v>36540</v>
      </c>
      <c r="B58" s="8">
        <v>2</v>
      </c>
      <c r="C58" s="102">
        <f t="shared" si="0"/>
        <v>36533</v>
      </c>
      <c r="E58" s="75">
        <v>5779</v>
      </c>
      <c r="F58" s="75">
        <v>45739</v>
      </c>
      <c r="G58" s="80">
        <f t="shared" si="1"/>
        <v>51518</v>
      </c>
      <c r="H58" s="76">
        <v>7452033.8099999996</v>
      </c>
      <c r="I58" s="82">
        <v>827</v>
      </c>
      <c r="J58" s="79"/>
      <c r="K58" s="79"/>
      <c r="L58" s="75"/>
      <c r="M58" s="89">
        <f t="shared" ref="M58:N58" si="59">AVERAGE(E55:E58)</f>
        <v>9083</v>
      </c>
      <c r="N58" s="89">
        <f t="shared" si="59"/>
        <v>36143.75</v>
      </c>
      <c r="O58" s="89">
        <f t="shared" si="7"/>
        <v>45226.75</v>
      </c>
      <c r="P58" s="89">
        <f t="shared" si="8"/>
        <v>6108340.9849999994</v>
      </c>
      <c r="Q58" s="89">
        <f t="shared" si="9"/>
        <v>705.25</v>
      </c>
      <c r="S58" s="4"/>
    </row>
    <row r="59" spans="1:19">
      <c r="A59" s="5">
        <v>36547</v>
      </c>
      <c r="B59" s="8">
        <v>3</v>
      </c>
      <c r="C59" s="102">
        <f t="shared" si="0"/>
        <v>36540</v>
      </c>
      <c r="E59" s="75">
        <v>4909</v>
      </c>
      <c r="F59" s="75">
        <v>39131</v>
      </c>
      <c r="G59" s="80">
        <f t="shared" si="1"/>
        <v>44040</v>
      </c>
      <c r="H59" s="76">
        <v>7009046.9500000002</v>
      </c>
      <c r="I59" s="82">
        <v>675</v>
      </c>
      <c r="J59" s="79"/>
      <c r="K59" s="79"/>
      <c r="L59" s="75"/>
      <c r="M59" s="89">
        <f t="shared" ref="M59:N59" si="60">AVERAGE(E56:E59)</f>
        <v>7866</v>
      </c>
      <c r="N59" s="89">
        <f t="shared" si="60"/>
        <v>39460</v>
      </c>
      <c r="O59" s="89">
        <f t="shared" si="7"/>
        <v>47326</v>
      </c>
      <c r="P59" s="89">
        <f t="shared" si="8"/>
        <v>6711288.7249999996</v>
      </c>
      <c r="Q59" s="89">
        <f t="shared" si="9"/>
        <v>725.5</v>
      </c>
      <c r="S59" s="4"/>
    </row>
    <row r="60" spans="1:19">
      <c r="A60" s="5">
        <v>36554</v>
      </c>
      <c r="B60" s="8">
        <v>4</v>
      </c>
      <c r="C60" s="102">
        <f t="shared" si="0"/>
        <v>36547</v>
      </c>
      <c r="E60" s="75">
        <v>6300</v>
      </c>
      <c r="F60" s="75">
        <v>41388</v>
      </c>
      <c r="G60" s="80">
        <f t="shared" si="1"/>
        <v>47688</v>
      </c>
      <c r="H60" s="76">
        <v>7872017.6100000003</v>
      </c>
      <c r="I60" s="82">
        <v>661</v>
      </c>
      <c r="J60" s="79"/>
      <c r="K60" s="79"/>
      <c r="L60" s="75"/>
      <c r="M60" s="89">
        <f t="shared" ref="M60:N60" si="61">AVERAGE(E57:E60)</f>
        <v>7628.5</v>
      </c>
      <c r="N60" s="89">
        <f t="shared" si="61"/>
        <v>43529</v>
      </c>
      <c r="O60" s="89">
        <f t="shared" si="7"/>
        <v>51157.5</v>
      </c>
      <c r="P60" s="89">
        <f t="shared" si="8"/>
        <v>7630098.3774999995</v>
      </c>
      <c r="Q60" s="89">
        <f t="shared" si="9"/>
        <v>763.25</v>
      </c>
      <c r="S60" s="4"/>
    </row>
    <row r="61" spans="1:19">
      <c r="A61" s="5">
        <v>36561</v>
      </c>
      <c r="B61" s="8">
        <v>5</v>
      </c>
      <c r="C61" s="102">
        <f t="shared" si="0"/>
        <v>36554</v>
      </c>
      <c r="E61" s="75">
        <v>4833</v>
      </c>
      <c r="F61" s="75">
        <v>41556</v>
      </c>
      <c r="G61" s="80">
        <f t="shared" si="1"/>
        <v>46389</v>
      </c>
      <c r="H61" s="76">
        <v>7880796.3600000003</v>
      </c>
      <c r="I61" s="82">
        <v>599</v>
      </c>
      <c r="J61" s="79"/>
      <c r="K61" s="79"/>
      <c r="L61" s="75"/>
      <c r="M61" s="89">
        <f t="shared" ref="M61:N61" si="62">AVERAGE(E58:E61)</f>
        <v>5455.25</v>
      </c>
      <c r="N61" s="89">
        <f t="shared" si="62"/>
        <v>41953.5</v>
      </c>
      <c r="O61" s="89">
        <f t="shared" si="7"/>
        <v>47408.75</v>
      </c>
      <c r="P61" s="89">
        <f t="shared" si="8"/>
        <v>7553473.6825000001</v>
      </c>
      <c r="Q61" s="89">
        <f t="shared" si="9"/>
        <v>690.5</v>
      </c>
      <c r="S61" s="4"/>
    </row>
    <row r="62" spans="1:19">
      <c r="A62" s="5">
        <v>36568</v>
      </c>
      <c r="B62" s="8">
        <v>6</v>
      </c>
      <c r="C62" s="102">
        <f t="shared" si="0"/>
        <v>36561</v>
      </c>
      <c r="E62" s="75">
        <v>4292</v>
      </c>
      <c r="F62" s="75">
        <v>42544</v>
      </c>
      <c r="G62" s="80">
        <f t="shared" si="1"/>
        <v>46836</v>
      </c>
      <c r="H62" s="76">
        <v>8242374.8099999996</v>
      </c>
      <c r="I62" s="82">
        <v>651</v>
      </c>
      <c r="J62" s="79"/>
      <c r="K62" s="79"/>
      <c r="L62" s="75"/>
      <c r="M62" s="89">
        <f t="shared" ref="M62:N62" si="63">AVERAGE(E59:E62)</f>
        <v>5083.5</v>
      </c>
      <c r="N62" s="89">
        <f t="shared" si="63"/>
        <v>41154.75</v>
      </c>
      <c r="O62" s="89">
        <f t="shared" si="7"/>
        <v>46238.25</v>
      </c>
      <c r="P62" s="89">
        <f t="shared" si="8"/>
        <v>7751058.9325000001</v>
      </c>
      <c r="Q62" s="89">
        <f t="shared" si="9"/>
        <v>646.5</v>
      </c>
      <c r="S62" s="4"/>
    </row>
    <row r="63" spans="1:19">
      <c r="A63" s="5">
        <v>36575</v>
      </c>
      <c r="B63" s="8">
        <v>7</v>
      </c>
      <c r="C63" s="102">
        <f t="shared" si="0"/>
        <v>36568</v>
      </c>
      <c r="E63" s="75">
        <v>3874</v>
      </c>
      <c r="F63" s="75">
        <v>41127</v>
      </c>
      <c r="G63" s="80">
        <f t="shared" si="1"/>
        <v>45001</v>
      </c>
      <c r="H63" s="76">
        <v>8058716.2800000003</v>
      </c>
      <c r="I63" s="82">
        <v>670</v>
      </c>
      <c r="J63" s="79"/>
      <c r="K63" s="79"/>
      <c r="L63" s="75"/>
      <c r="M63" s="89">
        <f t="shared" ref="M63:N63" si="64">AVERAGE(E60:E63)</f>
        <v>4824.75</v>
      </c>
      <c r="N63" s="89">
        <f t="shared" si="64"/>
        <v>41653.75</v>
      </c>
      <c r="O63" s="89">
        <f t="shared" si="7"/>
        <v>46478.5</v>
      </c>
      <c r="P63" s="89">
        <f t="shared" si="8"/>
        <v>8013476.2650000006</v>
      </c>
      <c r="Q63" s="89">
        <f t="shared" si="9"/>
        <v>645.25</v>
      </c>
      <c r="S63" s="4"/>
    </row>
    <row r="64" spans="1:19">
      <c r="A64" s="5">
        <v>36582</v>
      </c>
      <c r="B64" s="8">
        <v>8</v>
      </c>
      <c r="C64" s="102">
        <f t="shared" si="0"/>
        <v>36575</v>
      </c>
      <c r="E64" s="75">
        <v>4142</v>
      </c>
      <c r="F64" s="75">
        <v>39894</v>
      </c>
      <c r="G64" s="80">
        <f t="shared" si="1"/>
        <v>44036</v>
      </c>
      <c r="H64" s="76">
        <v>7825321.8099999996</v>
      </c>
      <c r="I64" s="82">
        <v>658</v>
      </c>
      <c r="J64" s="79"/>
      <c r="K64" s="79"/>
      <c r="L64" s="75"/>
      <c r="M64" s="89">
        <f t="shared" ref="M64:N64" si="65">AVERAGE(E61:E64)</f>
        <v>4285.25</v>
      </c>
      <c r="N64" s="89">
        <f t="shared" si="65"/>
        <v>41280.25</v>
      </c>
      <c r="O64" s="89">
        <f t="shared" si="7"/>
        <v>45565.5</v>
      </c>
      <c r="P64" s="89">
        <f t="shared" si="8"/>
        <v>8001802.3149999995</v>
      </c>
      <c r="Q64" s="89">
        <f t="shared" si="9"/>
        <v>644.5</v>
      </c>
      <c r="S64" s="4"/>
    </row>
    <row r="65" spans="1:19">
      <c r="A65" s="5">
        <v>36589</v>
      </c>
      <c r="B65" s="8">
        <v>9</v>
      </c>
      <c r="C65" s="102">
        <f t="shared" si="0"/>
        <v>36582</v>
      </c>
      <c r="E65" s="75">
        <v>3715</v>
      </c>
      <c r="F65" s="75">
        <v>39737</v>
      </c>
      <c r="G65" s="80">
        <f t="shared" si="1"/>
        <v>43452</v>
      </c>
      <c r="H65" s="76">
        <v>8256960.8899999997</v>
      </c>
      <c r="I65" s="82">
        <v>686</v>
      </c>
      <c r="J65" s="79"/>
      <c r="K65" s="79"/>
      <c r="L65" s="75"/>
      <c r="M65" s="89">
        <f t="shared" ref="M65:N65" si="66">AVERAGE(E62:E65)</f>
        <v>4005.75</v>
      </c>
      <c r="N65" s="89">
        <f t="shared" si="66"/>
        <v>40825.5</v>
      </c>
      <c r="O65" s="89">
        <f t="shared" si="7"/>
        <v>44831.25</v>
      </c>
      <c r="P65" s="89">
        <f t="shared" si="8"/>
        <v>8095843.4474999998</v>
      </c>
      <c r="Q65" s="89">
        <f t="shared" si="9"/>
        <v>666.25</v>
      </c>
      <c r="S65" s="4"/>
    </row>
    <row r="66" spans="1:19">
      <c r="A66" s="5">
        <v>36596</v>
      </c>
      <c r="B66" s="8">
        <v>10</v>
      </c>
      <c r="C66" s="102">
        <f t="shared" si="0"/>
        <v>36589</v>
      </c>
      <c r="E66" s="75">
        <v>3547</v>
      </c>
      <c r="F66" s="75">
        <v>37919</v>
      </c>
      <c r="G66" s="80">
        <f t="shared" si="1"/>
        <v>41466</v>
      </c>
      <c r="H66" s="76">
        <v>7445535.1900000004</v>
      </c>
      <c r="I66" s="82">
        <v>741</v>
      </c>
      <c r="J66" s="79"/>
      <c r="K66" s="79"/>
      <c r="L66" s="75"/>
      <c r="M66" s="89">
        <f t="shared" ref="M66:N66" si="67">AVERAGE(E63:E66)</f>
        <v>3819.5</v>
      </c>
      <c r="N66" s="89">
        <f t="shared" si="67"/>
        <v>39669.25</v>
      </c>
      <c r="O66" s="89">
        <f t="shared" si="7"/>
        <v>43488.75</v>
      </c>
      <c r="P66" s="89">
        <f t="shared" si="8"/>
        <v>7896633.5425000004</v>
      </c>
      <c r="Q66" s="89">
        <f t="shared" si="9"/>
        <v>688.75</v>
      </c>
      <c r="S66" s="4"/>
    </row>
    <row r="67" spans="1:19">
      <c r="A67" s="5">
        <v>36603</v>
      </c>
      <c r="B67" s="8">
        <v>11</v>
      </c>
      <c r="C67" s="102">
        <f t="shared" si="0"/>
        <v>36596</v>
      </c>
      <c r="E67" s="75">
        <v>3351</v>
      </c>
      <c r="F67" s="75">
        <v>36083</v>
      </c>
      <c r="G67" s="80">
        <f t="shared" si="1"/>
        <v>39434</v>
      </c>
      <c r="H67" s="76">
        <v>7070111.1799999997</v>
      </c>
      <c r="I67" s="82">
        <v>761</v>
      </c>
      <c r="J67" s="79"/>
      <c r="K67" s="79"/>
      <c r="L67" s="75"/>
      <c r="M67" s="89">
        <f t="shared" ref="M67:N67" si="68">AVERAGE(E64:E67)</f>
        <v>3688.75</v>
      </c>
      <c r="N67" s="89">
        <f t="shared" si="68"/>
        <v>38408.25</v>
      </c>
      <c r="O67" s="89">
        <f t="shared" si="7"/>
        <v>42097</v>
      </c>
      <c r="P67" s="89">
        <f t="shared" si="8"/>
        <v>7649482.2675000001</v>
      </c>
      <c r="Q67" s="89">
        <f t="shared" si="9"/>
        <v>711.5</v>
      </c>
      <c r="S67" s="4"/>
    </row>
    <row r="68" spans="1:19">
      <c r="A68" s="5">
        <v>36610</v>
      </c>
      <c r="B68" s="8">
        <v>12</v>
      </c>
      <c r="C68" s="102">
        <f t="shared" si="0"/>
        <v>36603</v>
      </c>
      <c r="E68" s="75">
        <v>3173</v>
      </c>
      <c r="F68" s="75">
        <v>34247</v>
      </c>
      <c r="G68" s="80">
        <f t="shared" si="1"/>
        <v>37420</v>
      </c>
      <c r="H68" s="76">
        <v>6724179.7699999996</v>
      </c>
      <c r="I68" s="82">
        <v>791</v>
      </c>
      <c r="J68" s="79"/>
      <c r="K68" s="79"/>
      <c r="L68" s="75"/>
      <c r="M68" s="89">
        <f t="shared" ref="M68:N68" si="69">AVERAGE(E65:E68)</f>
        <v>3446.5</v>
      </c>
      <c r="N68" s="89">
        <f t="shared" si="69"/>
        <v>36996.5</v>
      </c>
      <c r="O68" s="89">
        <f t="shared" si="7"/>
        <v>40443</v>
      </c>
      <c r="P68" s="89">
        <f t="shared" si="8"/>
        <v>7374196.7574999994</v>
      </c>
      <c r="Q68" s="89">
        <f t="shared" si="9"/>
        <v>744.75</v>
      </c>
      <c r="S68" s="4"/>
    </row>
    <row r="69" spans="1:19">
      <c r="A69" s="5">
        <v>36617</v>
      </c>
      <c r="B69" s="8">
        <v>13</v>
      </c>
      <c r="C69" s="102">
        <f t="shared" ref="C69:C132" si="70">A68</f>
        <v>36610</v>
      </c>
      <c r="E69" s="75">
        <v>3264</v>
      </c>
      <c r="F69" s="75">
        <v>32084</v>
      </c>
      <c r="G69" s="80">
        <f t="shared" ref="G69:G132" si="71">E69+F69</f>
        <v>35348</v>
      </c>
      <c r="H69" s="76">
        <v>6241014.7300000004</v>
      </c>
      <c r="I69" s="82">
        <v>785</v>
      </c>
      <c r="J69" s="79"/>
      <c r="K69" s="79"/>
      <c r="L69" s="75"/>
      <c r="M69" s="89">
        <f t="shared" ref="M69:N69" si="72">AVERAGE(E66:E69)</f>
        <v>3333.75</v>
      </c>
      <c r="N69" s="89">
        <f t="shared" si="72"/>
        <v>35083.25</v>
      </c>
      <c r="O69" s="89">
        <f t="shared" si="7"/>
        <v>38417</v>
      </c>
      <c r="P69" s="89">
        <f t="shared" si="8"/>
        <v>6870210.2175000003</v>
      </c>
      <c r="Q69" s="89">
        <f t="shared" si="9"/>
        <v>769.5</v>
      </c>
      <c r="S69" s="4"/>
    </row>
    <row r="70" spans="1:19">
      <c r="A70" s="5">
        <v>36624</v>
      </c>
      <c r="B70" s="8">
        <v>14</v>
      </c>
      <c r="C70" s="102">
        <f t="shared" si="70"/>
        <v>36617</v>
      </c>
      <c r="E70" s="75">
        <v>3825</v>
      </c>
      <c r="F70" s="75">
        <v>29496</v>
      </c>
      <c r="G70" s="80">
        <f t="shared" si="71"/>
        <v>33321</v>
      </c>
      <c r="H70" s="76">
        <v>5583118.5899999999</v>
      </c>
      <c r="I70" s="82">
        <v>747</v>
      </c>
      <c r="J70" s="79"/>
      <c r="K70" s="79"/>
      <c r="L70" s="75"/>
      <c r="M70" s="89">
        <f t="shared" ref="M70:N70" si="73">AVERAGE(E67:E70)</f>
        <v>3403.25</v>
      </c>
      <c r="N70" s="89">
        <f t="shared" si="73"/>
        <v>32977.5</v>
      </c>
      <c r="O70" s="89">
        <f t="shared" si="7"/>
        <v>36380.75</v>
      </c>
      <c r="P70" s="89">
        <f t="shared" si="8"/>
        <v>6404606.0674999999</v>
      </c>
      <c r="Q70" s="89">
        <f t="shared" si="9"/>
        <v>771</v>
      </c>
      <c r="S70" s="4"/>
    </row>
    <row r="71" spans="1:19">
      <c r="A71" s="5">
        <v>36631</v>
      </c>
      <c r="B71" s="8">
        <v>15</v>
      </c>
      <c r="C71" s="102">
        <f t="shared" si="70"/>
        <v>36624</v>
      </c>
      <c r="E71" s="75">
        <v>3065</v>
      </c>
      <c r="F71" s="75">
        <v>28811</v>
      </c>
      <c r="G71" s="80">
        <f t="shared" si="71"/>
        <v>31876</v>
      </c>
      <c r="H71" s="76">
        <v>5391980.4500000002</v>
      </c>
      <c r="I71" s="82">
        <v>760</v>
      </c>
      <c r="J71" s="79"/>
      <c r="K71" s="79"/>
      <c r="L71" s="75"/>
      <c r="M71" s="89">
        <f t="shared" ref="M71:N71" si="74">AVERAGE(E68:E71)</f>
        <v>3331.75</v>
      </c>
      <c r="N71" s="89">
        <f t="shared" si="74"/>
        <v>31159.5</v>
      </c>
      <c r="O71" s="89">
        <f t="shared" si="7"/>
        <v>34491.25</v>
      </c>
      <c r="P71" s="89">
        <f t="shared" si="8"/>
        <v>5985073.3849999998</v>
      </c>
      <c r="Q71" s="89">
        <f t="shared" si="9"/>
        <v>770.75</v>
      </c>
      <c r="S71" s="4"/>
    </row>
    <row r="72" spans="1:19">
      <c r="A72" s="5">
        <v>36638</v>
      </c>
      <c r="B72" s="8">
        <v>16</v>
      </c>
      <c r="C72" s="102">
        <f t="shared" si="70"/>
        <v>36631</v>
      </c>
      <c r="E72" s="75">
        <v>3043</v>
      </c>
      <c r="F72" s="75">
        <v>25288</v>
      </c>
      <c r="G72" s="80">
        <f t="shared" si="71"/>
        <v>28331</v>
      </c>
      <c r="H72" s="76">
        <v>4759573.3099999996</v>
      </c>
      <c r="I72" s="82">
        <v>725</v>
      </c>
      <c r="J72" s="79"/>
      <c r="K72" s="79"/>
      <c r="L72" s="75"/>
      <c r="M72" s="89">
        <f t="shared" ref="M72:N72" si="75">AVERAGE(E69:E72)</f>
        <v>3299.25</v>
      </c>
      <c r="N72" s="89">
        <f t="shared" si="75"/>
        <v>28919.75</v>
      </c>
      <c r="O72" s="89">
        <f t="shared" ref="O72:O135" si="76">AVERAGE(G69:G72)</f>
        <v>32219</v>
      </c>
      <c r="P72" s="89">
        <f t="shared" ref="P72:P135" si="77">AVERAGE(H69:H72)</f>
        <v>5493921.7699999996</v>
      </c>
      <c r="Q72" s="89">
        <f t="shared" ref="Q72:Q135" si="78">AVERAGE(I69:I72)</f>
        <v>754.25</v>
      </c>
      <c r="S72" s="4"/>
    </row>
    <row r="73" spans="1:19">
      <c r="A73" s="5">
        <v>36645</v>
      </c>
      <c r="B73" s="8">
        <v>17</v>
      </c>
      <c r="C73" s="102">
        <f t="shared" si="70"/>
        <v>36638</v>
      </c>
      <c r="E73" s="75">
        <v>3286</v>
      </c>
      <c r="F73" s="75">
        <v>26786</v>
      </c>
      <c r="G73" s="80">
        <f t="shared" si="71"/>
        <v>30072</v>
      </c>
      <c r="H73" s="76">
        <v>5058347.8600000003</v>
      </c>
      <c r="I73" s="82">
        <v>687</v>
      </c>
      <c r="J73" s="79"/>
      <c r="K73" s="79"/>
      <c r="L73" s="75"/>
      <c r="M73" s="89">
        <f t="shared" ref="M73:N73" si="79">AVERAGE(E70:E73)</f>
        <v>3304.75</v>
      </c>
      <c r="N73" s="89">
        <f t="shared" si="79"/>
        <v>27595.25</v>
      </c>
      <c r="O73" s="89">
        <f t="shared" si="76"/>
        <v>30900</v>
      </c>
      <c r="P73" s="89">
        <f t="shared" si="77"/>
        <v>5198255.0524999993</v>
      </c>
      <c r="Q73" s="89">
        <f t="shared" si="78"/>
        <v>729.75</v>
      </c>
      <c r="S73" s="4"/>
    </row>
    <row r="74" spans="1:19">
      <c r="A74" s="5">
        <v>36652</v>
      </c>
      <c r="B74" s="8">
        <v>18</v>
      </c>
      <c r="C74" s="102">
        <f t="shared" si="70"/>
        <v>36645</v>
      </c>
      <c r="E74" s="75">
        <v>3264</v>
      </c>
      <c r="F74" s="75">
        <v>24542</v>
      </c>
      <c r="G74" s="80">
        <f t="shared" si="71"/>
        <v>27806</v>
      </c>
      <c r="H74" s="76">
        <v>4592611.75</v>
      </c>
      <c r="I74" s="82">
        <v>667</v>
      </c>
      <c r="J74" s="79"/>
      <c r="K74" s="79"/>
      <c r="L74" s="75"/>
      <c r="M74" s="89">
        <f t="shared" ref="M74:N74" si="80">AVERAGE(E71:E74)</f>
        <v>3164.5</v>
      </c>
      <c r="N74" s="89">
        <f t="shared" si="80"/>
        <v>26356.75</v>
      </c>
      <c r="O74" s="89">
        <f t="shared" si="76"/>
        <v>29521.25</v>
      </c>
      <c r="P74" s="89">
        <f t="shared" si="77"/>
        <v>4950628.3425000003</v>
      </c>
      <c r="Q74" s="89">
        <f t="shared" si="78"/>
        <v>709.75</v>
      </c>
      <c r="S74" s="4"/>
    </row>
    <row r="75" spans="1:19">
      <c r="A75" s="5">
        <v>36659</v>
      </c>
      <c r="B75" s="8">
        <v>19</v>
      </c>
      <c r="C75" s="102">
        <f t="shared" si="70"/>
        <v>36652</v>
      </c>
      <c r="E75" s="75">
        <v>4038</v>
      </c>
      <c r="F75" s="75">
        <v>24205</v>
      </c>
      <c r="G75" s="80">
        <f t="shared" si="71"/>
        <v>28243</v>
      </c>
      <c r="H75" s="76">
        <v>4479678.67</v>
      </c>
      <c r="I75" s="82">
        <v>654</v>
      </c>
      <c r="J75" s="79"/>
      <c r="K75" s="79"/>
      <c r="L75" s="75"/>
      <c r="M75" s="89">
        <f t="shared" ref="M75:N75" si="81">AVERAGE(E72:E75)</f>
        <v>3407.75</v>
      </c>
      <c r="N75" s="89">
        <f t="shared" si="81"/>
        <v>25205.25</v>
      </c>
      <c r="O75" s="89">
        <f t="shared" si="76"/>
        <v>28613</v>
      </c>
      <c r="P75" s="89">
        <f t="shared" si="77"/>
        <v>4722552.8975</v>
      </c>
      <c r="Q75" s="89">
        <f t="shared" si="78"/>
        <v>683.25</v>
      </c>
      <c r="S75" s="4"/>
    </row>
    <row r="76" spans="1:19">
      <c r="A76" s="5">
        <v>36666</v>
      </c>
      <c r="B76" s="8">
        <v>20</v>
      </c>
      <c r="C76" s="102">
        <f t="shared" si="70"/>
        <v>36659</v>
      </c>
      <c r="E76" s="75">
        <v>4059</v>
      </c>
      <c r="F76" s="75">
        <v>24097</v>
      </c>
      <c r="G76" s="80">
        <f t="shared" si="71"/>
        <v>28156</v>
      </c>
      <c r="H76" s="76">
        <v>4420877.51</v>
      </c>
      <c r="I76" s="82">
        <v>639</v>
      </c>
      <c r="J76" s="79"/>
      <c r="K76" s="79"/>
      <c r="L76" s="75"/>
      <c r="M76" s="89">
        <f t="shared" ref="M76:N76" si="82">AVERAGE(E73:E76)</f>
        <v>3661.75</v>
      </c>
      <c r="N76" s="89">
        <f t="shared" si="82"/>
        <v>24907.5</v>
      </c>
      <c r="O76" s="89">
        <f t="shared" si="76"/>
        <v>28569.25</v>
      </c>
      <c r="P76" s="89">
        <f t="shared" si="77"/>
        <v>4637878.9474999998</v>
      </c>
      <c r="Q76" s="89">
        <f t="shared" si="78"/>
        <v>661.75</v>
      </c>
      <c r="S76" s="4"/>
    </row>
    <row r="77" spans="1:19">
      <c r="A77" s="5">
        <v>36673</v>
      </c>
      <c r="B77" s="8">
        <v>21</v>
      </c>
      <c r="C77" s="102">
        <f t="shared" si="70"/>
        <v>36666</v>
      </c>
      <c r="E77" s="75">
        <v>4217</v>
      </c>
      <c r="F77" s="75">
        <v>23777</v>
      </c>
      <c r="G77" s="80">
        <f t="shared" si="71"/>
        <v>27994</v>
      </c>
      <c r="H77" s="76">
        <v>4264550.49</v>
      </c>
      <c r="I77" s="82">
        <v>588</v>
      </c>
      <c r="J77" s="79"/>
      <c r="K77" s="79"/>
      <c r="L77" s="75"/>
      <c r="M77" s="89">
        <f t="shared" ref="M77:N77" si="83">AVERAGE(E74:E77)</f>
        <v>3894.5</v>
      </c>
      <c r="N77" s="89">
        <f t="shared" si="83"/>
        <v>24155.25</v>
      </c>
      <c r="O77" s="89">
        <f t="shared" si="76"/>
        <v>28049.75</v>
      </c>
      <c r="P77" s="89">
        <f t="shared" si="77"/>
        <v>4439429.6050000004</v>
      </c>
      <c r="Q77" s="89">
        <f t="shared" si="78"/>
        <v>637</v>
      </c>
      <c r="S77" s="4"/>
    </row>
    <row r="78" spans="1:19">
      <c r="A78" s="5">
        <v>36680</v>
      </c>
      <c r="B78" s="8">
        <v>22</v>
      </c>
      <c r="C78" s="102">
        <f t="shared" si="70"/>
        <v>36673</v>
      </c>
      <c r="E78" s="75">
        <v>3812</v>
      </c>
      <c r="F78" s="75">
        <v>23641</v>
      </c>
      <c r="G78" s="80">
        <f t="shared" si="71"/>
        <v>27453</v>
      </c>
      <c r="H78" s="76">
        <v>4283649.84</v>
      </c>
      <c r="I78" s="82">
        <v>553</v>
      </c>
      <c r="J78" s="79"/>
      <c r="K78" s="79"/>
      <c r="L78" s="75"/>
      <c r="M78" s="89">
        <f t="shared" ref="M78:N78" si="84">AVERAGE(E75:E78)</f>
        <v>4031.5</v>
      </c>
      <c r="N78" s="89">
        <f t="shared" si="84"/>
        <v>23930</v>
      </c>
      <c r="O78" s="89">
        <f t="shared" si="76"/>
        <v>27961.5</v>
      </c>
      <c r="P78" s="89">
        <f t="shared" si="77"/>
        <v>4362189.1274999995</v>
      </c>
      <c r="Q78" s="89">
        <f t="shared" si="78"/>
        <v>608.5</v>
      </c>
      <c r="S78" s="4"/>
    </row>
    <row r="79" spans="1:19">
      <c r="A79" s="5">
        <v>36687</v>
      </c>
      <c r="B79" s="8">
        <v>23</v>
      </c>
      <c r="C79" s="102">
        <f t="shared" si="70"/>
        <v>36680</v>
      </c>
      <c r="E79" s="75">
        <v>4402</v>
      </c>
      <c r="F79" s="75">
        <v>25253</v>
      </c>
      <c r="G79" s="80">
        <f t="shared" si="71"/>
        <v>29655</v>
      </c>
      <c r="H79" s="76">
        <v>4587774.09</v>
      </c>
      <c r="I79" s="82">
        <v>555</v>
      </c>
      <c r="J79" s="79"/>
      <c r="K79" s="79"/>
      <c r="L79" s="75"/>
      <c r="M79" s="89">
        <f t="shared" ref="M79:N79" si="85">AVERAGE(E76:E79)</f>
        <v>4122.5</v>
      </c>
      <c r="N79" s="89">
        <f t="shared" si="85"/>
        <v>24192</v>
      </c>
      <c r="O79" s="89">
        <f t="shared" si="76"/>
        <v>28314.5</v>
      </c>
      <c r="P79" s="89">
        <f t="shared" si="77"/>
        <v>4389212.9824999999</v>
      </c>
      <c r="Q79" s="89">
        <f t="shared" si="78"/>
        <v>583.75</v>
      </c>
      <c r="S79" s="4"/>
    </row>
    <row r="80" spans="1:19">
      <c r="A80" s="5">
        <v>36694</v>
      </c>
      <c r="B80" s="8">
        <v>24</v>
      </c>
      <c r="C80" s="102">
        <f t="shared" si="70"/>
        <v>36687</v>
      </c>
      <c r="E80" s="75">
        <v>4082</v>
      </c>
      <c r="F80" s="75">
        <v>26188</v>
      </c>
      <c r="G80" s="80">
        <f t="shared" si="71"/>
        <v>30270</v>
      </c>
      <c r="H80" s="76">
        <v>4697348.57</v>
      </c>
      <c r="I80" s="82">
        <v>568</v>
      </c>
      <c r="J80" s="79"/>
      <c r="K80" s="79"/>
      <c r="L80" s="75"/>
      <c r="M80" s="89">
        <f t="shared" ref="M80:N80" si="86">AVERAGE(E77:E80)</f>
        <v>4128.25</v>
      </c>
      <c r="N80" s="89">
        <f t="shared" si="86"/>
        <v>24714.75</v>
      </c>
      <c r="O80" s="89">
        <f t="shared" si="76"/>
        <v>28843</v>
      </c>
      <c r="P80" s="89">
        <f t="shared" si="77"/>
        <v>4458330.7475000005</v>
      </c>
      <c r="Q80" s="89">
        <f t="shared" si="78"/>
        <v>566</v>
      </c>
      <c r="S80" s="4"/>
    </row>
    <row r="81" spans="1:19">
      <c r="A81" s="5">
        <v>36701</v>
      </c>
      <c r="B81" s="8">
        <v>25</v>
      </c>
      <c r="C81" s="102">
        <f t="shared" si="70"/>
        <v>36694</v>
      </c>
      <c r="E81" s="75">
        <v>3804</v>
      </c>
      <c r="F81" s="75">
        <v>26203</v>
      </c>
      <c r="G81" s="80">
        <f t="shared" si="71"/>
        <v>30007</v>
      </c>
      <c r="H81" s="76">
        <v>4682001.1500000004</v>
      </c>
      <c r="I81" s="82">
        <v>600</v>
      </c>
      <c r="J81" s="79"/>
      <c r="K81" s="79"/>
      <c r="L81" s="75"/>
      <c r="M81" s="89">
        <f t="shared" ref="M81:N81" si="87">AVERAGE(E78:E81)</f>
        <v>4025</v>
      </c>
      <c r="N81" s="89">
        <f t="shared" si="87"/>
        <v>25321.25</v>
      </c>
      <c r="O81" s="89">
        <f t="shared" si="76"/>
        <v>29346.25</v>
      </c>
      <c r="P81" s="89">
        <f t="shared" si="77"/>
        <v>4562693.4124999996</v>
      </c>
      <c r="Q81" s="89">
        <f t="shared" si="78"/>
        <v>569</v>
      </c>
      <c r="S81" s="4"/>
    </row>
    <row r="82" spans="1:19">
      <c r="A82" s="5">
        <v>36708</v>
      </c>
      <c r="B82" s="8">
        <v>26</v>
      </c>
      <c r="C82" s="102">
        <f t="shared" si="70"/>
        <v>36701</v>
      </c>
      <c r="E82" s="75">
        <v>5377</v>
      </c>
      <c r="F82" s="75">
        <v>26337</v>
      </c>
      <c r="G82" s="80">
        <f t="shared" si="71"/>
        <v>31714</v>
      </c>
      <c r="H82" s="76">
        <v>4745079.7699999996</v>
      </c>
      <c r="I82" s="82">
        <v>563</v>
      </c>
      <c r="J82" s="79"/>
      <c r="K82" s="79"/>
      <c r="L82" s="75"/>
      <c r="M82" s="89">
        <f t="shared" ref="M82:N82" si="88">AVERAGE(E79:E82)</f>
        <v>4416.25</v>
      </c>
      <c r="N82" s="89">
        <f t="shared" si="88"/>
        <v>25995.25</v>
      </c>
      <c r="O82" s="89">
        <f t="shared" si="76"/>
        <v>30411.5</v>
      </c>
      <c r="P82" s="89">
        <f t="shared" si="77"/>
        <v>4678050.8949999996</v>
      </c>
      <c r="Q82" s="89">
        <f t="shared" si="78"/>
        <v>571.5</v>
      </c>
      <c r="S82" s="4"/>
    </row>
    <row r="83" spans="1:19">
      <c r="A83" s="5">
        <v>36715</v>
      </c>
      <c r="B83" s="8">
        <v>27</v>
      </c>
      <c r="C83" s="102">
        <f t="shared" si="70"/>
        <v>36708</v>
      </c>
      <c r="E83" s="75">
        <v>11129</v>
      </c>
      <c r="F83" s="75">
        <v>26179</v>
      </c>
      <c r="G83" s="80">
        <f t="shared" si="71"/>
        <v>37308</v>
      </c>
      <c r="H83" s="76">
        <v>4601473.8600000003</v>
      </c>
      <c r="I83" s="82">
        <v>569</v>
      </c>
      <c r="J83" s="79"/>
      <c r="K83" s="79"/>
      <c r="L83" s="75"/>
      <c r="M83" s="89">
        <f t="shared" ref="M83:N83" si="89">AVERAGE(E80:E83)</f>
        <v>6098</v>
      </c>
      <c r="N83" s="89">
        <f t="shared" si="89"/>
        <v>26226.75</v>
      </c>
      <c r="O83" s="89">
        <f t="shared" si="76"/>
        <v>32324.75</v>
      </c>
      <c r="P83" s="89">
        <f t="shared" si="77"/>
        <v>4681475.8375000004</v>
      </c>
      <c r="Q83" s="89">
        <f t="shared" si="78"/>
        <v>575</v>
      </c>
      <c r="S83" s="4"/>
    </row>
    <row r="84" spans="1:19">
      <c r="A84" s="5">
        <v>36722</v>
      </c>
      <c r="B84" s="8">
        <v>28</v>
      </c>
      <c r="C84" s="102">
        <f t="shared" si="70"/>
        <v>36715</v>
      </c>
      <c r="E84" s="75">
        <v>7985</v>
      </c>
      <c r="F84" s="75">
        <v>32749</v>
      </c>
      <c r="G84" s="80">
        <f t="shared" si="71"/>
        <v>40734</v>
      </c>
      <c r="H84" s="76">
        <v>5019804.87</v>
      </c>
      <c r="I84" s="82">
        <v>607</v>
      </c>
      <c r="J84" s="79"/>
      <c r="K84" s="79"/>
      <c r="L84" s="75"/>
      <c r="M84" s="89">
        <f t="shared" ref="M84:N84" si="90">AVERAGE(E81:E84)</f>
        <v>7073.75</v>
      </c>
      <c r="N84" s="89">
        <f t="shared" si="90"/>
        <v>27867</v>
      </c>
      <c r="O84" s="89">
        <f t="shared" si="76"/>
        <v>34940.75</v>
      </c>
      <c r="P84" s="89">
        <f t="shared" si="77"/>
        <v>4762089.9125000006</v>
      </c>
      <c r="Q84" s="89">
        <f t="shared" si="78"/>
        <v>584.75</v>
      </c>
      <c r="S84" s="4"/>
    </row>
    <row r="85" spans="1:19">
      <c r="A85" s="5">
        <v>36729</v>
      </c>
      <c r="B85" s="8">
        <v>29</v>
      </c>
      <c r="C85" s="102">
        <f t="shared" si="70"/>
        <v>36722</v>
      </c>
      <c r="E85" s="75">
        <v>4246</v>
      </c>
      <c r="F85" s="75">
        <v>34395</v>
      </c>
      <c r="G85" s="80">
        <f t="shared" si="71"/>
        <v>38641</v>
      </c>
      <c r="H85" s="76">
        <v>5672183.9500000002</v>
      </c>
      <c r="I85" s="82">
        <v>637</v>
      </c>
      <c r="J85" s="79"/>
      <c r="K85" s="79"/>
      <c r="L85" s="75"/>
      <c r="M85" s="89">
        <f t="shared" ref="M85:N85" si="91">AVERAGE(E82:E85)</f>
        <v>7184.25</v>
      </c>
      <c r="N85" s="89">
        <f t="shared" si="91"/>
        <v>29915</v>
      </c>
      <c r="O85" s="89">
        <f t="shared" si="76"/>
        <v>37099.25</v>
      </c>
      <c r="P85" s="89">
        <f t="shared" si="77"/>
        <v>5009635.6124999998</v>
      </c>
      <c r="Q85" s="89">
        <f t="shared" si="78"/>
        <v>594</v>
      </c>
      <c r="S85" s="4"/>
    </row>
    <row r="86" spans="1:19">
      <c r="A86" s="5">
        <v>36736</v>
      </c>
      <c r="B86" s="8">
        <v>30</v>
      </c>
      <c r="C86" s="102">
        <f t="shared" si="70"/>
        <v>36729</v>
      </c>
      <c r="E86" s="75">
        <v>4664</v>
      </c>
      <c r="F86" s="75">
        <v>30519</v>
      </c>
      <c r="G86" s="80">
        <f t="shared" si="71"/>
        <v>35183</v>
      </c>
      <c r="H86" s="76">
        <v>5354522.37</v>
      </c>
      <c r="I86" s="82">
        <v>601</v>
      </c>
      <c r="J86" s="79"/>
      <c r="K86" s="79"/>
      <c r="L86" s="75"/>
      <c r="M86" s="89">
        <f t="shared" ref="M86:N86" si="92">AVERAGE(E83:E86)</f>
        <v>7006</v>
      </c>
      <c r="N86" s="89">
        <f t="shared" si="92"/>
        <v>30960.5</v>
      </c>
      <c r="O86" s="89">
        <f t="shared" si="76"/>
        <v>37966.5</v>
      </c>
      <c r="P86" s="89">
        <f t="shared" si="77"/>
        <v>5161996.2625000002</v>
      </c>
      <c r="Q86" s="89">
        <f t="shared" si="78"/>
        <v>603.5</v>
      </c>
      <c r="S86" s="4"/>
    </row>
    <row r="87" spans="1:19">
      <c r="A87" s="5">
        <v>36743</v>
      </c>
      <c r="B87" s="8">
        <v>31</v>
      </c>
      <c r="C87" s="102">
        <f t="shared" si="70"/>
        <v>36736</v>
      </c>
      <c r="E87" s="75">
        <v>4283</v>
      </c>
      <c r="F87" s="75">
        <v>29030</v>
      </c>
      <c r="G87" s="80">
        <f t="shared" si="71"/>
        <v>33313</v>
      </c>
      <c r="H87" s="76">
        <v>5224008.1500000004</v>
      </c>
      <c r="I87" s="82">
        <v>646</v>
      </c>
      <c r="J87" s="79"/>
      <c r="K87" s="79"/>
      <c r="L87" s="75"/>
      <c r="M87" s="89">
        <f t="shared" ref="M87:N87" si="93">AVERAGE(E84:E87)</f>
        <v>5294.5</v>
      </c>
      <c r="N87" s="89">
        <f t="shared" si="93"/>
        <v>31673.25</v>
      </c>
      <c r="O87" s="89">
        <f t="shared" si="76"/>
        <v>36967.75</v>
      </c>
      <c r="P87" s="89">
        <f t="shared" si="77"/>
        <v>5317629.8350000009</v>
      </c>
      <c r="Q87" s="89">
        <f t="shared" si="78"/>
        <v>622.75</v>
      </c>
      <c r="S87" s="4"/>
    </row>
    <row r="88" spans="1:19">
      <c r="A88" s="5">
        <v>36750</v>
      </c>
      <c r="B88" s="8">
        <v>32</v>
      </c>
      <c r="C88" s="102">
        <f t="shared" si="70"/>
        <v>36743</v>
      </c>
      <c r="E88" s="75">
        <v>4774</v>
      </c>
      <c r="F88" s="75">
        <v>28178</v>
      </c>
      <c r="G88" s="80">
        <f t="shared" si="71"/>
        <v>32952</v>
      </c>
      <c r="H88" s="76">
        <v>5117537.0999999996</v>
      </c>
      <c r="I88" s="82">
        <v>579</v>
      </c>
      <c r="J88" s="79"/>
      <c r="K88" s="79"/>
      <c r="L88" s="75"/>
      <c r="M88" s="92">
        <f t="shared" ref="M88:N88" si="94">AVERAGE(E85:E88)</f>
        <v>4491.75</v>
      </c>
      <c r="N88" s="92">
        <f t="shared" si="94"/>
        <v>30530.5</v>
      </c>
      <c r="O88" s="92">
        <f t="shared" si="76"/>
        <v>35022.25</v>
      </c>
      <c r="P88" s="92">
        <f t="shared" si="77"/>
        <v>5342062.8925000001</v>
      </c>
      <c r="Q88" s="92">
        <f t="shared" si="78"/>
        <v>615.75</v>
      </c>
      <c r="S88" s="4"/>
    </row>
    <row r="89" spans="1:19">
      <c r="A89" s="5">
        <v>36757</v>
      </c>
      <c r="B89" s="8">
        <v>33</v>
      </c>
      <c r="C89" s="102">
        <f t="shared" si="70"/>
        <v>36750</v>
      </c>
      <c r="E89" s="75">
        <v>4146</v>
      </c>
      <c r="F89" s="75">
        <v>28507</v>
      </c>
      <c r="G89" s="80">
        <f t="shared" si="71"/>
        <v>32653</v>
      </c>
      <c r="H89" s="76">
        <v>5325498.92</v>
      </c>
      <c r="I89" s="82">
        <v>548</v>
      </c>
      <c r="J89" s="79"/>
      <c r="K89" s="79"/>
      <c r="L89" s="75"/>
      <c r="M89" s="89">
        <f t="shared" ref="M89:N89" si="95">AVERAGE(E86:E89)</f>
        <v>4466.75</v>
      </c>
      <c r="N89" s="89">
        <f t="shared" si="95"/>
        <v>29058.5</v>
      </c>
      <c r="O89" s="89">
        <f t="shared" si="76"/>
        <v>33525.25</v>
      </c>
      <c r="P89" s="89">
        <f t="shared" si="77"/>
        <v>5255391.6349999998</v>
      </c>
      <c r="Q89" s="89">
        <f t="shared" si="78"/>
        <v>593.5</v>
      </c>
      <c r="S89" s="4"/>
    </row>
    <row r="90" spans="1:19">
      <c r="A90" s="5">
        <v>36764</v>
      </c>
      <c r="B90" s="8">
        <v>34</v>
      </c>
      <c r="C90" s="102">
        <f t="shared" si="70"/>
        <v>36757</v>
      </c>
      <c r="E90" s="75">
        <v>3772</v>
      </c>
      <c r="F90" s="75">
        <v>27624</v>
      </c>
      <c r="G90" s="80">
        <f t="shared" si="71"/>
        <v>31396</v>
      </c>
      <c r="H90" s="76">
        <v>5319854.32</v>
      </c>
      <c r="I90" s="82">
        <v>594</v>
      </c>
      <c r="J90" s="79"/>
      <c r="K90" s="79"/>
      <c r="L90" s="75"/>
      <c r="M90" s="89">
        <f t="shared" ref="M90:N90" si="96">AVERAGE(E87:E90)</f>
        <v>4243.75</v>
      </c>
      <c r="N90" s="89">
        <f t="shared" si="96"/>
        <v>28334.75</v>
      </c>
      <c r="O90" s="89">
        <f t="shared" si="76"/>
        <v>32578.5</v>
      </c>
      <c r="P90" s="89">
        <f t="shared" si="77"/>
        <v>5246724.6225000005</v>
      </c>
      <c r="Q90" s="89">
        <f t="shared" si="78"/>
        <v>591.75</v>
      </c>
      <c r="S90" s="4"/>
    </row>
    <row r="91" spans="1:19">
      <c r="A91" s="5">
        <v>36771</v>
      </c>
      <c r="B91" s="8">
        <v>35</v>
      </c>
      <c r="C91" s="102">
        <f t="shared" si="70"/>
        <v>36764</v>
      </c>
      <c r="E91" s="75">
        <v>4180</v>
      </c>
      <c r="F91" s="75">
        <v>26571</v>
      </c>
      <c r="G91" s="80">
        <f t="shared" si="71"/>
        <v>30751</v>
      </c>
      <c r="H91" s="76">
        <v>4998283.97</v>
      </c>
      <c r="I91" s="82">
        <v>604</v>
      </c>
      <c r="J91" s="79"/>
      <c r="K91" s="79"/>
      <c r="L91" s="75"/>
      <c r="M91" s="89">
        <f t="shared" ref="M91:N91" si="97">AVERAGE(E88:E91)</f>
        <v>4218</v>
      </c>
      <c r="N91" s="89">
        <f t="shared" si="97"/>
        <v>27720</v>
      </c>
      <c r="O91" s="89">
        <f t="shared" si="76"/>
        <v>31938</v>
      </c>
      <c r="P91" s="89">
        <f t="shared" si="77"/>
        <v>5190293.5774999997</v>
      </c>
      <c r="Q91" s="89">
        <f t="shared" si="78"/>
        <v>581.25</v>
      </c>
      <c r="S91" s="4"/>
    </row>
    <row r="92" spans="1:19">
      <c r="A92" s="5">
        <v>36778</v>
      </c>
      <c r="B92" s="8">
        <v>36</v>
      </c>
      <c r="C92" s="102">
        <f t="shared" si="70"/>
        <v>36771</v>
      </c>
      <c r="E92" s="75">
        <v>3508</v>
      </c>
      <c r="F92" s="75">
        <v>24619</v>
      </c>
      <c r="G92" s="80">
        <f t="shared" si="71"/>
        <v>28127</v>
      </c>
      <c r="H92" s="76">
        <v>4638125.45</v>
      </c>
      <c r="I92" s="82">
        <v>506</v>
      </c>
      <c r="J92" s="79"/>
      <c r="K92" s="79"/>
      <c r="L92" s="75"/>
      <c r="M92" s="89">
        <f t="shared" ref="M92:N92" si="98">AVERAGE(E89:E92)</f>
        <v>3901.5</v>
      </c>
      <c r="N92" s="89">
        <f t="shared" si="98"/>
        <v>26830.25</v>
      </c>
      <c r="O92" s="89">
        <f t="shared" si="76"/>
        <v>30731.75</v>
      </c>
      <c r="P92" s="89">
        <f t="shared" si="77"/>
        <v>5070440.665</v>
      </c>
      <c r="Q92" s="89">
        <f t="shared" si="78"/>
        <v>563</v>
      </c>
      <c r="S92" s="4"/>
    </row>
    <row r="93" spans="1:19">
      <c r="A93" s="5">
        <v>36785</v>
      </c>
      <c r="B93" s="8">
        <v>37</v>
      </c>
      <c r="C93" s="102">
        <f t="shared" si="70"/>
        <v>36778</v>
      </c>
      <c r="E93" s="75">
        <v>3826</v>
      </c>
      <c r="F93" s="75">
        <v>25035</v>
      </c>
      <c r="G93" s="80">
        <f t="shared" si="71"/>
        <v>28861</v>
      </c>
      <c r="H93" s="76">
        <v>6189963.5</v>
      </c>
      <c r="I93" s="82">
        <v>550</v>
      </c>
      <c r="J93" s="79"/>
      <c r="K93" s="79"/>
      <c r="L93" s="75"/>
      <c r="M93" s="89">
        <f t="shared" ref="M93:N93" si="99">AVERAGE(E90:E93)</f>
        <v>3821.5</v>
      </c>
      <c r="N93" s="89">
        <f t="shared" si="99"/>
        <v>25962.25</v>
      </c>
      <c r="O93" s="89">
        <f t="shared" si="76"/>
        <v>29783.75</v>
      </c>
      <c r="P93" s="89">
        <f t="shared" si="77"/>
        <v>5286556.8099999996</v>
      </c>
      <c r="Q93" s="89">
        <f t="shared" si="78"/>
        <v>563.5</v>
      </c>
      <c r="S93" s="4"/>
    </row>
    <row r="94" spans="1:19">
      <c r="A94" s="5">
        <v>36792</v>
      </c>
      <c r="B94" s="8">
        <v>38</v>
      </c>
      <c r="C94" s="102">
        <f t="shared" si="70"/>
        <v>36785</v>
      </c>
      <c r="E94" s="75">
        <v>3981</v>
      </c>
      <c r="F94" s="75">
        <v>25034</v>
      </c>
      <c r="G94" s="80">
        <f t="shared" si="71"/>
        <v>29015</v>
      </c>
      <c r="H94" s="76">
        <v>4865872.43</v>
      </c>
      <c r="I94" s="82">
        <v>526</v>
      </c>
      <c r="J94" s="79"/>
      <c r="K94" s="79"/>
      <c r="L94" s="75"/>
      <c r="M94" s="89">
        <f t="shared" ref="M94:N94" si="100">AVERAGE(E91:E94)</f>
        <v>3873.75</v>
      </c>
      <c r="N94" s="89">
        <f t="shared" si="100"/>
        <v>25314.75</v>
      </c>
      <c r="O94" s="89">
        <f t="shared" si="76"/>
        <v>29188.5</v>
      </c>
      <c r="P94" s="89">
        <f t="shared" si="77"/>
        <v>5173061.3375000004</v>
      </c>
      <c r="Q94" s="89">
        <f t="shared" si="78"/>
        <v>546.5</v>
      </c>
      <c r="S94" s="4"/>
    </row>
    <row r="95" spans="1:19">
      <c r="A95" s="5">
        <v>36799</v>
      </c>
      <c r="B95" s="8">
        <v>39</v>
      </c>
      <c r="C95" s="102">
        <f t="shared" si="70"/>
        <v>36792</v>
      </c>
      <c r="E95" s="75">
        <v>3723</v>
      </c>
      <c r="F95" s="75">
        <v>25549</v>
      </c>
      <c r="G95" s="80">
        <f t="shared" si="71"/>
        <v>29272</v>
      </c>
      <c r="H95" s="76">
        <v>4972993.22</v>
      </c>
      <c r="I95" s="82">
        <v>631</v>
      </c>
      <c r="J95" s="79"/>
      <c r="K95" s="79"/>
      <c r="L95" s="75"/>
      <c r="M95" s="89">
        <f t="shared" ref="M95:N95" si="101">AVERAGE(E92:E95)</f>
        <v>3759.5</v>
      </c>
      <c r="N95" s="89">
        <f t="shared" si="101"/>
        <v>25059.25</v>
      </c>
      <c r="O95" s="89">
        <f t="shared" si="76"/>
        <v>28818.75</v>
      </c>
      <c r="P95" s="89">
        <f t="shared" si="77"/>
        <v>5166738.6499999994</v>
      </c>
      <c r="Q95" s="89">
        <f t="shared" si="78"/>
        <v>553.25</v>
      </c>
      <c r="S95" s="4"/>
    </row>
    <row r="96" spans="1:19">
      <c r="A96" s="5">
        <v>36806</v>
      </c>
      <c r="B96" s="8">
        <v>40</v>
      </c>
      <c r="C96" s="102">
        <f t="shared" si="70"/>
        <v>36799</v>
      </c>
      <c r="E96" s="75">
        <v>4438</v>
      </c>
      <c r="F96" s="75">
        <v>25374</v>
      </c>
      <c r="G96" s="80">
        <f t="shared" si="71"/>
        <v>29812</v>
      </c>
      <c r="H96" s="76">
        <v>4963783.6399999997</v>
      </c>
      <c r="I96" s="82">
        <v>581</v>
      </c>
      <c r="J96" s="79"/>
      <c r="K96" s="79"/>
      <c r="L96" s="75"/>
      <c r="M96" s="89">
        <f t="shared" ref="M96:N96" si="102">AVERAGE(E93:E96)</f>
        <v>3992</v>
      </c>
      <c r="N96" s="89">
        <f t="shared" si="102"/>
        <v>25248</v>
      </c>
      <c r="O96" s="89">
        <f t="shared" si="76"/>
        <v>29240</v>
      </c>
      <c r="P96" s="89">
        <f t="shared" si="77"/>
        <v>5248153.1974999998</v>
      </c>
      <c r="Q96" s="89">
        <f t="shared" si="78"/>
        <v>572</v>
      </c>
      <c r="S96" s="4"/>
    </row>
    <row r="97" spans="1:19">
      <c r="A97" s="5">
        <v>36813</v>
      </c>
      <c r="B97" s="8">
        <v>41</v>
      </c>
      <c r="C97" s="102">
        <f t="shared" si="70"/>
        <v>36806</v>
      </c>
      <c r="E97" s="75">
        <v>3424</v>
      </c>
      <c r="F97" s="75">
        <v>24865</v>
      </c>
      <c r="G97" s="80">
        <f t="shared" si="71"/>
        <v>28289</v>
      </c>
      <c r="H97" s="76">
        <v>5158545.53</v>
      </c>
      <c r="I97" s="82">
        <v>632</v>
      </c>
      <c r="J97" s="79"/>
      <c r="K97" s="79"/>
      <c r="L97" s="75"/>
      <c r="M97" s="89">
        <f t="shared" ref="M97:N97" si="103">AVERAGE(E94:E97)</f>
        <v>3891.5</v>
      </c>
      <c r="N97" s="89">
        <f t="shared" si="103"/>
        <v>25205.5</v>
      </c>
      <c r="O97" s="89">
        <f t="shared" si="76"/>
        <v>29097</v>
      </c>
      <c r="P97" s="89">
        <f t="shared" si="77"/>
        <v>4990298.7050000001</v>
      </c>
      <c r="Q97" s="89">
        <f t="shared" si="78"/>
        <v>592.5</v>
      </c>
      <c r="S97" s="4"/>
    </row>
    <row r="98" spans="1:19">
      <c r="A98" s="5">
        <v>36820</v>
      </c>
      <c r="B98" s="8">
        <v>42</v>
      </c>
      <c r="C98" s="102">
        <f t="shared" si="70"/>
        <v>36813</v>
      </c>
      <c r="E98" s="75">
        <v>4000</v>
      </c>
      <c r="F98" s="75">
        <v>26013</v>
      </c>
      <c r="G98" s="80">
        <f t="shared" si="71"/>
        <v>30013</v>
      </c>
      <c r="H98" s="76">
        <v>5222184.5199999996</v>
      </c>
      <c r="I98" s="82">
        <v>588</v>
      </c>
      <c r="J98" s="79"/>
      <c r="K98" s="79"/>
      <c r="L98" s="75"/>
      <c r="M98" s="89">
        <f t="shared" ref="M98:N98" si="104">AVERAGE(E95:E98)</f>
        <v>3896.25</v>
      </c>
      <c r="N98" s="89">
        <f t="shared" si="104"/>
        <v>25450.25</v>
      </c>
      <c r="O98" s="89">
        <f t="shared" si="76"/>
        <v>29346.5</v>
      </c>
      <c r="P98" s="89">
        <f t="shared" si="77"/>
        <v>5079376.7275</v>
      </c>
      <c r="Q98" s="89">
        <f t="shared" si="78"/>
        <v>608</v>
      </c>
      <c r="S98" s="4"/>
    </row>
    <row r="99" spans="1:19">
      <c r="A99" s="5">
        <v>36827</v>
      </c>
      <c r="B99" s="8">
        <v>43</v>
      </c>
      <c r="C99" s="102">
        <f t="shared" si="70"/>
        <v>36820</v>
      </c>
      <c r="E99" s="75">
        <v>4237</v>
      </c>
      <c r="F99" s="75">
        <v>26223</v>
      </c>
      <c r="G99" s="80">
        <f t="shared" si="71"/>
        <v>30460</v>
      </c>
      <c r="H99" s="76">
        <v>5289040.47</v>
      </c>
      <c r="I99" s="82">
        <v>607</v>
      </c>
      <c r="J99" s="79"/>
      <c r="K99" s="79"/>
      <c r="L99" s="75"/>
      <c r="M99" s="89">
        <f t="shared" ref="M99:N99" si="105">AVERAGE(E96:E99)</f>
        <v>4024.75</v>
      </c>
      <c r="N99" s="89">
        <f t="shared" si="105"/>
        <v>25618.75</v>
      </c>
      <c r="O99" s="89">
        <f t="shared" si="76"/>
        <v>29643.5</v>
      </c>
      <c r="P99" s="89">
        <f t="shared" si="77"/>
        <v>5158388.54</v>
      </c>
      <c r="Q99" s="89">
        <f t="shared" si="78"/>
        <v>602</v>
      </c>
      <c r="S99" s="4"/>
    </row>
    <row r="100" spans="1:19">
      <c r="A100" s="5">
        <v>36834</v>
      </c>
      <c r="B100" s="8">
        <v>44</v>
      </c>
      <c r="C100" s="102">
        <f t="shared" si="70"/>
        <v>36827</v>
      </c>
      <c r="E100" s="75">
        <v>7219</v>
      </c>
      <c r="F100" s="75">
        <v>26478</v>
      </c>
      <c r="G100" s="80">
        <f t="shared" si="71"/>
        <v>33697</v>
      </c>
      <c r="H100" s="76">
        <v>5328020.25</v>
      </c>
      <c r="I100" s="82">
        <v>596</v>
      </c>
      <c r="J100" s="79"/>
      <c r="K100" s="79"/>
      <c r="L100" s="75"/>
      <c r="M100" s="89">
        <f t="shared" ref="M100:N100" si="106">AVERAGE(E97:E100)</f>
        <v>4720</v>
      </c>
      <c r="N100" s="89">
        <f t="shared" si="106"/>
        <v>25894.75</v>
      </c>
      <c r="O100" s="89">
        <f t="shared" si="76"/>
        <v>30614.75</v>
      </c>
      <c r="P100" s="89">
        <f t="shared" si="77"/>
        <v>5249447.6924999999</v>
      </c>
      <c r="Q100" s="89">
        <f t="shared" si="78"/>
        <v>605.75</v>
      </c>
      <c r="S100" s="4"/>
    </row>
    <row r="101" spans="1:19">
      <c r="A101" s="5">
        <v>36841</v>
      </c>
      <c r="B101" s="8">
        <v>45</v>
      </c>
      <c r="C101" s="102">
        <f t="shared" si="70"/>
        <v>36834</v>
      </c>
      <c r="E101" s="75">
        <v>4993</v>
      </c>
      <c r="F101" s="75">
        <v>26904</v>
      </c>
      <c r="G101" s="80">
        <f t="shared" si="71"/>
        <v>31897</v>
      </c>
      <c r="H101" s="76">
        <v>5197641.3099999996</v>
      </c>
      <c r="I101" s="82">
        <v>572</v>
      </c>
      <c r="J101" s="79"/>
      <c r="K101" s="79"/>
      <c r="L101" s="75"/>
      <c r="M101" s="89">
        <f t="shared" ref="M101:N101" si="107">AVERAGE(E98:E101)</f>
        <v>5112.25</v>
      </c>
      <c r="N101" s="89">
        <f t="shared" si="107"/>
        <v>26404.5</v>
      </c>
      <c r="O101" s="89">
        <f t="shared" si="76"/>
        <v>31516.75</v>
      </c>
      <c r="P101" s="89">
        <f t="shared" si="77"/>
        <v>5259221.6374999993</v>
      </c>
      <c r="Q101" s="89">
        <f t="shared" si="78"/>
        <v>590.75</v>
      </c>
      <c r="S101" s="4"/>
    </row>
    <row r="102" spans="1:19">
      <c r="A102" s="5">
        <v>36848</v>
      </c>
      <c r="B102" s="8">
        <v>46</v>
      </c>
      <c r="C102" s="102">
        <f t="shared" si="70"/>
        <v>36841</v>
      </c>
      <c r="E102" s="75">
        <v>6802</v>
      </c>
      <c r="F102" s="75">
        <v>30977</v>
      </c>
      <c r="G102" s="80">
        <f t="shared" si="71"/>
        <v>37779</v>
      </c>
      <c r="H102" s="76">
        <v>6042744.9699999997</v>
      </c>
      <c r="I102" s="82">
        <v>625</v>
      </c>
      <c r="J102" s="79"/>
      <c r="K102" s="79"/>
      <c r="L102" s="75"/>
      <c r="M102" s="89">
        <f t="shared" ref="M102:N102" si="108">AVERAGE(E99:E102)</f>
        <v>5812.75</v>
      </c>
      <c r="N102" s="89">
        <f t="shared" si="108"/>
        <v>27645.5</v>
      </c>
      <c r="O102" s="89">
        <f t="shared" si="76"/>
        <v>33458.25</v>
      </c>
      <c r="P102" s="89">
        <f t="shared" si="77"/>
        <v>5464361.7499999991</v>
      </c>
      <c r="Q102" s="89">
        <f t="shared" si="78"/>
        <v>600</v>
      </c>
      <c r="S102" s="4"/>
    </row>
    <row r="103" spans="1:19">
      <c r="A103" s="5">
        <v>36855</v>
      </c>
      <c r="B103" s="8">
        <v>47</v>
      </c>
      <c r="C103" s="102">
        <f t="shared" si="70"/>
        <v>36848</v>
      </c>
      <c r="E103" s="75">
        <v>8067</v>
      </c>
      <c r="F103" s="75">
        <v>27695</v>
      </c>
      <c r="G103" s="80">
        <f t="shared" si="71"/>
        <v>35762</v>
      </c>
      <c r="H103" s="76">
        <v>5399755.0700000003</v>
      </c>
      <c r="I103" s="82">
        <v>511</v>
      </c>
      <c r="J103" s="79"/>
      <c r="K103" s="79"/>
      <c r="L103" s="75"/>
      <c r="M103" s="89">
        <f t="shared" ref="M103:N103" si="109">AVERAGE(E100:E103)</f>
        <v>6770.25</v>
      </c>
      <c r="N103" s="89">
        <f t="shared" si="109"/>
        <v>28013.5</v>
      </c>
      <c r="O103" s="89">
        <f t="shared" si="76"/>
        <v>34783.75</v>
      </c>
      <c r="P103" s="89">
        <f t="shared" si="77"/>
        <v>5492040.3999999994</v>
      </c>
      <c r="Q103" s="89">
        <f t="shared" si="78"/>
        <v>576</v>
      </c>
      <c r="S103" s="4"/>
    </row>
    <row r="104" spans="1:19">
      <c r="A104" s="5">
        <v>36862</v>
      </c>
      <c r="B104" s="8">
        <v>48</v>
      </c>
      <c r="C104" s="102">
        <f t="shared" si="70"/>
        <v>36855</v>
      </c>
      <c r="E104" s="75">
        <v>10207</v>
      </c>
      <c r="F104" s="75">
        <v>39016</v>
      </c>
      <c r="G104" s="80">
        <f t="shared" si="71"/>
        <v>49223</v>
      </c>
      <c r="H104" s="76">
        <v>9356469.9299999997</v>
      </c>
      <c r="I104" s="82">
        <v>725</v>
      </c>
      <c r="J104" s="79"/>
      <c r="K104" s="79"/>
      <c r="L104" s="75"/>
      <c r="M104" s="89">
        <f t="shared" ref="M104:N104" si="110">AVERAGE(E101:E104)</f>
        <v>7517.25</v>
      </c>
      <c r="N104" s="89">
        <f t="shared" si="110"/>
        <v>31148</v>
      </c>
      <c r="O104" s="89">
        <f t="shared" si="76"/>
        <v>38665.25</v>
      </c>
      <c r="P104" s="89">
        <f t="shared" si="77"/>
        <v>6499152.8200000003</v>
      </c>
      <c r="Q104" s="89">
        <f t="shared" si="78"/>
        <v>608.25</v>
      </c>
      <c r="S104" s="4"/>
    </row>
    <row r="105" spans="1:19">
      <c r="A105" s="5">
        <v>36869</v>
      </c>
      <c r="B105" s="8">
        <v>49</v>
      </c>
      <c r="C105" s="102">
        <f t="shared" si="70"/>
        <v>36862</v>
      </c>
      <c r="E105" s="75">
        <v>7884</v>
      </c>
      <c r="F105" s="75">
        <v>39789</v>
      </c>
      <c r="G105" s="80">
        <f t="shared" si="71"/>
        <v>47673</v>
      </c>
      <c r="H105" s="76">
        <v>7788088.5999999996</v>
      </c>
      <c r="I105" s="82">
        <v>697</v>
      </c>
      <c r="J105" s="79"/>
      <c r="K105" s="79"/>
      <c r="L105" s="75"/>
      <c r="M105" s="89">
        <f t="shared" ref="M105:N105" si="111">AVERAGE(E102:E105)</f>
        <v>8240</v>
      </c>
      <c r="N105" s="89">
        <f t="shared" si="111"/>
        <v>34369.25</v>
      </c>
      <c r="O105" s="89">
        <f t="shared" si="76"/>
        <v>42609.25</v>
      </c>
      <c r="P105" s="89">
        <f t="shared" si="77"/>
        <v>7146764.6425000001</v>
      </c>
      <c r="Q105" s="89">
        <f t="shared" si="78"/>
        <v>639.5</v>
      </c>
      <c r="S105" s="4"/>
    </row>
    <row r="106" spans="1:19">
      <c r="A106" s="5">
        <v>36876</v>
      </c>
      <c r="B106" s="8">
        <v>50</v>
      </c>
      <c r="C106" s="102">
        <f t="shared" si="70"/>
        <v>36869</v>
      </c>
      <c r="E106" s="75">
        <v>12030</v>
      </c>
      <c r="F106" s="75">
        <v>39457</v>
      </c>
      <c r="G106" s="80">
        <f t="shared" si="71"/>
        <v>51487</v>
      </c>
      <c r="H106" s="76">
        <v>7875652.2699999996</v>
      </c>
      <c r="I106" s="82">
        <v>795</v>
      </c>
      <c r="J106" s="79"/>
      <c r="K106" s="79"/>
      <c r="L106" s="75"/>
      <c r="M106" s="89">
        <f t="shared" ref="M106:N106" si="112">AVERAGE(E103:E106)</f>
        <v>9547</v>
      </c>
      <c r="N106" s="89">
        <f t="shared" si="112"/>
        <v>36489.25</v>
      </c>
      <c r="O106" s="89">
        <f t="shared" si="76"/>
        <v>46036.25</v>
      </c>
      <c r="P106" s="89">
        <f t="shared" si="77"/>
        <v>7604991.4675000003</v>
      </c>
      <c r="Q106" s="89">
        <f t="shared" si="78"/>
        <v>682</v>
      </c>
      <c r="S106" s="4"/>
    </row>
    <row r="107" spans="1:19">
      <c r="A107" s="5">
        <v>36883</v>
      </c>
      <c r="B107" s="8">
        <v>51</v>
      </c>
      <c r="C107" s="102">
        <f t="shared" si="70"/>
        <v>36876</v>
      </c>
      <c r="E107" s="75">
        <v>18715</v>
      </c>
      <c r="F107" s="75">
        <v>46465</v>
      </c>
      <c r="G107" s="80">
        <f t="shared" si="71"/>
        <v>65180</v>
      </c>
      <c r="H107" s="76">
        <v>9356469.9299999997</v>
      </c>
      <c r="I107" s="82">
        <v>895</v>
      </c>
      <c r="J107" s="79"/>
      <c r="K107" s="79"/>
      <c r="L107" s="75"/>
      <c r="M107" s="89">
        <f t="shared" ref="M107:N107" si="113">AVERAGE(E104:E107)</f>
        <v>12209</v>
      </c>
      <c r="N107" s="89">
        <f t="shared" si="113"/>
        <v>41181.75</v>
      </c>
      <c r="O107" s="89">
        <f t="shared" si="76"/>
        <v>53390.75</v>
      </c>
      <c r="P107" s="89">
        <f t="shared" si="77"/>
        <v>8594170.182500001</v>
      </c>
      <c r="Q107" s="89">
        <f t="shared" si="78"/>
        <v>778</v>
      </c>
      <c r="S107" s="4"/>
    </row>
    <row r="108" spans="1:19">
      <c r="A108" s="5">
        <v>36890</v>
      </c>
      <c r="B108" s="8">
        <v>52</v>
      </c>
      <c r="C108" s="102">
        <f t="shared" si="70"/>
        <v>36883</v>
      </c>
      <c r="E108" s="75">
        <v>15266</v>
      </c>
      <c r="F108" s="75">
        <v>54777</v>
      </c>
      <c r="G108" s="80">
        <f t="shared" si="71"/>
        <v>70043</v>
      </c>
      <c r="H108" s="76">
        <v>10117007.970000001</v>
      </c>
      <c r="I108" s="82">
        <v>817</v>
      </c>
      <c r="J108" s="79"/>
      <c r="K108" s="79"/>
      <c r="L108" s="75"/>
      <c r="M108" s="89">
        <f t="shared" ref="M108:N108" si="114">AVERAGE(E105:E108)</f>
        <v>13473.75</v>
      </c>
      <c r="N108" s="89">
        <f t="shared" si="114"/>
        <v>45122</v>
      </c>
      <c r="O108" s="89">
        <f t="shared" si="76"/>
        <v>58595.75</v>
      </c>
      <c r="P108" s="89">
        <f t="shared" si="77"/>
        <v>8784304.692499999</v>
      </c>
      <c r="Q108" s="89">
        <f t="shared" si="78"/>
        <v>801</v>
      </c>
      <c r="S108" s="4"/>
    </row>
    <row r="109" spans="1:19">
      <c r="A109" s="5">
        <v>36897</v>
      </c>
      <c r="B109" s="8">
        <v>53</v>
      </c>
      <c r="C109" s="102">
        <f t="shared" si="70"/>
        <v>36890</v>
      </c>
      <c r="E109" s="75">
        <v>10710</v>
      </c>
      <c r="F109" s="75">
        <v>62250</v>
      </c>
      <c r="G109" s="80">
        <f t="shared" si="71"/>
        <v>72960</v>
      </c>
      <c r="H109" s="76">
        <v>11447421.720000001</v>
      </c>
      <c r="I109" s="82">
        <v>945</v>
      </c>
      <c r="J109" s="79"/>
      <c r="K109" s="79"/>
      <c r="L109" s="75"/>
      <c r="M109" s="89">
        <f t="shared" ref="M109:N109" si="115">AVERAGE(E106:E109)</f>
        <v>14180.25</v>
      </c>
      <c r="N109" s="89">
        <f t="shared" si="115"/>
        <v>50737.25</v>
      </c>
      <c r="O109" s="89">
        <f t="shared" si="76"/>
        <v>64917.5</v>
      </c>
      <c r="P109" s="89">
        <f t="shared" si="77"/>
        <v>9699137.9725000001</v>
      </c>
      <c r="Q109" s="89">
        <f t="shared" si="78"/>
        <v>863</v>
      </c>
      <c r="S109" s="4"/>
    </row>
    <row r="110" spans="1:19">
      <c r="A110" s="5">
        <v>36904</v>
      </c>
      <c r="B110" s="8">
        <v>1</v>
      </c>
      <c r="C110" s="102">
        <f t="shared" si="70"/>
        <v>36897</v>
      </c>
      <c r="E110" s="75">
        <v>14863</v>
      </c>
      <c r="F110" s="75">
        <v>66466</v>
      </c>
      <c r="G110" s="80">
        <f t="shared" si="71"/>
        <v>81329</v>
      </c>
      <c r="H110" s="76">
        <v>12648465.949999999</v>
      </c>
      <c r="I110" s="82">
        <v>966</v>
      </c>
      <c r="J110" s="79"/>
      <c r="K110" s="79"/>
      <c r="L110" s="75"/>
      <c r="M110" s="89">
        <f t="shared" ref="M110:N110" si="116">AVERAGE(E107:E110)</f>
        <v>14888.5</v>
      </c>
      <c r="N110" s="89">
        <f t="shared" si="116"/>
        <v>57489.5</v>
      </c>
      <c r="O110" s="89">
        <f t="shared" si="76"/>
        <v>72378</v>
      </c>
      <c r="P110" s="89">
        <f t="shared" si="77"/>
        <v>10892341.392499998</v>
      </c>
      <c r="Q110" s="89">
        <f t="shared" si="78"/>
        <v>905.75</v>
      </c>
      <c r="S110" s="4"/>
    </row>
    <row r="111" spans="1:19">
      <c r="A111" s="5">
        <v>36911</v>
      </c>
      <c r="B111" s="8">
        <v>2</v>
      </c>
      <c r="C111" s="102">
        <f t="shared" si="70"/>
        <v>36904</v>
      </c>
      <c r="E111" s="75">
        <v>11588</v>
      </c>
      <c r="F111" s="75">
        <v>65783</v>
      </c>
      <c r="G111" s="80">
        <f t="shared" si="71"/>
        <v>77371</v>
      </c>
      <c r="H111" s="76">
        <v>12518138.890000001</v>
      </c>
      <c r="I111" s="82">
        <v>876</v>
      </c>
      <c r="J111" s="79"/>
      <c r="K111" s="79"/>
      <c r="L111" s="75"/>
      <c r="M111" s="89">
        <f t="shared" ref="M111:N111" si="117">AVERAGE(E108:E111)</f>
        <v>13106.75</v>
      </c>
      <c r="N111" s="89">
        <f t="shared" si="117"/>
        <v>62319</v>
      </c>
      <c r="O111" s="89">
        <f t="shared" si="76"/>
        <v>75425.75</v>
      </c>
      <c r="P111" s="89">
        <f t="shared" si="77"/>
        <v>11682758.6325</v>
      </c>
      <c r="Q111" s="89">
        <f t="shared" si="78"/>
        <v>901</v>
      </c>
      <c r="S111" s="4"/>
    </row>
    <row r="112" spans="1:19">
      <c r="A112" s="5">
        <v>36918</v>
      </c>
      <c r="B112" s="8">
        <v>3</v>
      </c>
      <c r="C112" s="102">
        <f t="shared" si="70"/>
        <v>36911</v>
      </c>
      <c r="E112" s="75">
        <v>10760</v>
      </c>
      <c r="F112" s="75">
        <v>68556</v>
      </c>
      <c r="G112" s="80">
        <f t="shared" si="71"/>
        <v>79316</v>
      </c>
      <c r="H112" s="76">
        <v>14203247.720000001</v>
      </c>
      <c r="I112" s="82">
        <v>966</v>
      </c>
      <c r="J112" s="79"/>
      <c r="K112" s="79"/>
      <c r="L112" s="75"/>
      <c r="M112" s="89">
        <f t="shared" ref="M112:N112" si="118">AVERAGE(E109:E112)</f>
        <v>11980.25</v>
      </c>
      <c r="N112" s="89">
        <f t="shared" si="118"/>
        <v>65763.75</v>
      </c>
      <c r="O112" s="89">
        <f t="shared" si="76"/>
        <v>77744</v>
      </c>
      <c r="P112" s="89">
        <f t="shared" si="77"/>
        <v>12704318.57</v>
      </c>
      <c r="Q112" s="89">
        <f t="shared" si="78"/>
        <v>938.25</v>
      </c>
      <c r="S112" s="4"/>
    </row>
    <row r="113" spans="1:19">
      <c r="A113" s="5">
        <v>36925</v>
      </c>
      <c r="B113" s="8">
        <v>4</v>
      </c>
      <c r="C113" s="102">
        <f t="shared" si="70"/>
        <v>36918</v>
      </c>
      <c r="E113" s="75">
        <v>9667</v>
      </c>
      <c r="F113" s="75">
        <v>68093</v>
      </c>
      <c r="G113" s="80">
        <f t="shared" si="71"/>
        <v>77760</v>
      </c>
      <c r="H113" s="76">
        <v>14225437.1</v>
      </c>
      <c r="I113" s="82">
        <v>907</v>
      </c>
      <c r="J113" s="79"/>
      <c r="K113" s="79"/>
      <c r="L113" s="75"/>
      <c r="M113" s="89">
        <f t="shared" ref="M113:N113" si="119">AVERAGE(E110:E113)</f>
        <v>11719.5</v>
      </c>
      <c r="N113" s="89">
        <f t="shared" si="119"/>
        <v>67224.5</v>
      </c>
      <c r="O113" s="89">
        <f t="shared" si="76"/>
        <v>78944</v>
      </c>
      <c r="P113" s="89">
        <f t="shared" si="77"/>
        <v>13398822.415000001</v>
      </c>
      <c r="Q113" s="89">
        <f t="shared" si="78"/>
        <v>928.75</v>
      </c>
      <c r="S113" s="4"/>
    </row>
    <row r="114" spans="1:19">
      <c r="A114" s="5">
        <v>36932</v>
      </c>
      <c r="B114" s="8">
        <v>5</v>
      </c>
      <c r="C114" s="102">
        <f t="shared" si="70"/>
        <v>36925</v>
      </c>
      <c r="E114" s="75">
        <v>8275</v>
      </c>
      <c r="F114" s="75">
        <v>67555</v>
      </c>
      <c r="G114" s="80">
        <f t="shared" si="71"/>
        <v>75830</v>
      </c>
      <c r="H114" s="76">
        <v>14293776.890000001</v>
      </c>
      <c r="I114" s="82">
        <v>862</v>
      </c>
      <c r="J114" s="79"/>
      <c r="K114" s="79"/>
      <c r="L114" s="75"/>
      <c r="M114" s="89">
        <f t="shared" ref="M114:N114" si="120">AVERAGE(E111:E114)</f>
        <v>10072.5</v>
      </c>
      <c r="N114" s="89">
        <f t="shared" si="120"/>
        <v>67496.75</v>
      </c>
      <c r="O114" s="89">
        <f t="shared" si="76"/>
        <v>77569.25</v>
      </c>
      <c r="P114" s="89">
        <f t="shared" si="77"/>
        <v>13810150.15</v>
      </c>
      <c r="Q114" s="89">
        <f t="shared" si="78"/>
        <v>902.75</v>
      </c>
      <c r="S114" s="4"/>
    </row>
    <row r="115" spans="1:19">
      <c r="A115" s="5">
        <v>36939</v>
      </c>
      <c r="B115" s="8">
        <v>6</v>
      </c>
      <c r="C115" s="102">
        <f t="shared" si="70"/>
        <v>36932</v>
      </c>
      <c r="E115" s="75">
        <v>6896</v>
      </c>
      <c r="F115" s="75">
        <v>63565</v>
      </c>
      <c r="G115" s="80">
        <f t="shared" si="71"/>
        <v>70461</v>
      </c>
      <c r="H115" s="76">
        <v>13837339.800000001</v>
      </c>
      <c r="I115" s="82">
        <v>896</v>
      </c>
      <c r="J115" s="79"/>
      <c r="K115" s="79"/>
      <c r="L115" s="75"/>
      <c r="M115" s="89">
        <f t="shared" ref="M115:N115" si="121">AVERAGE(E112:E115)</f>
        <v>8899.5</v>
      </c>
      <c r="N115" s="89">
        <f t="shared" si="121"/>
        <v>66942.25</v>
      </c>
      <c r="O115" s="89">
        <f t="shared" si="76"/>
        <v>75841.75</v>
      </c>
      <c r="P115" s="89">
        <f t="shared" si="77"/>
        <v>14139950.377500001</v>
      </c>
      <c r="Q115" s="89">
        <f t="shared" si="78"/>
        <v>907.75</v>
      </c>
      <c r="S115" s="4"/>
    </row>
    <row r="116" spans="1:19">
      <c r="A116" s="5">
        <v>36946</v>
      </c>
      <c r="B116" s="8">
        <v>7</v>
      </c>
      <c r="C116" s="102">
        <f t="shared" si="70"/>
        <v>36939</v>
      </c>
      <c r="E116" s="75">
        <v>7321</v>
      </c>
      <c r="F116" s="75">
        <v>64430</v>
      </c>
      <c r="G116" s="80">
        <f t="shared" si="71"/>
        <v>71751</v>
      </c>
      <c r="H116" s="76">
        <v>14327304.300000001</v>
      </c>
      <c r="I116" s="82">
        <v>1023</v>
      </c>
      <c r="J116" s="79"/>
      <c r="K116" s="79"/>
      <c r="L116" s="75"/>
      <c r="M116" s="89">
        <f t="shared" ref="M116:N116" si="122">AVERAGE(E113:E116)</f>
        <v>8039.75</v>
      </c>
      <c r="N116" s="89">
        <f t="shared" si="122"/>
        <v>65910.75</v>
      </c>
      <c r="O116" s="89">
        <f t="shared" si="76"/>
        <v>73950.5</v>
      </c>
      <c r="P116" s="89">
        <f t="shared" si="77"/>
        <v>14170964.522500001</v>
      </c>
      <c r="Q116" s="89">
        <f t="shared" si="78"/>
        <v>922</v>
      </c>
      <c r="S116" s="4"/>
    </row>
    <row r="117" spans="1:19">
      <c r="A117" s="5">
        <v>36953</v>
      </c>
      <c r="B117" s="8">
        <v>8</v>
      </c>
      <c r="C117" s="102">
        <f t="shared" si="70"/>
        <v>36946</v>
      </c>
      <c r="E117" s="75">
        <v>6762</v>
      </c>
      <c r="F117" s="75">
        <v>64522</v>
      </c>
      <c r="G117" s="80">
        <f t="shared" si="71"/>
        <v>71284</v>
      </c>
      <c r="H117" s="76">
        <v>14211392.449999999</v>
      </c>
      <c r="I117" s="82">
        <v>1022</v>
      </c>
      <c r="J117" s="79"/>
      <c r="K117" s="79"/>
      <c r="L117" s="75"/>
      <c r="M117" s="89">
        <f t="shared" ref="M117:N117" si="123">AVERAGE(E114:E117)</f>
        <v>7313.5</v>
      </c>
      <c r="N117" s="89">
        <f t="shared" si="123"/>
        <v>65018</v>
      </c>
      <c r="O117" s="89">
        <f t="shared" si="76"/>
        <v>72331.5</v>
      </c>
      <c r="P117" s="89">
        <f t="shared" si="77"/>
        <v>14167453.359999999</v>
      </c>
      <c r="Q117" s="89">
        <f t="shared" si="78"/>
        <v>950.75</v>
      </c>
      <c r="S117" s="4"/>
    </row>
    <row r="118" spans="1:19">
      <c r="A118" s="5">
        <v>36960</v>
      </c>
      <c r="B118" s="8">
        <v>9</v>
      </c>
      <c r="C118" s="102">
        <f t="shared" si="70"/>
        <v>36953</v>
      </c>
      <c r="E118" s="75">
        <v>7382</v>
      </c>
      <c r="F118" s="75">
        <v>62908</v>
      </c>
      <c r="G118" s="80">
        <f t="shared" si="71"/>
        <v>70290</v>
      </c>
      <c r="H118" s="76">
        <v>13783048.449999999</v>
      </c>
      <c r="I118" s="82">
        <v>1128</v>
      </c>
      <c r="J118" s="79"/>
      <c r="K118" s="79"/>
      <c r="L118" s="75"/>
      <c r="M118" s="89">
        <f t="shared" ref="M118:N118" si="124">AVERAGE(E115:E118)</f>
        <v>7090.25</v>
      </c>
      <c r="N118" s="89">
        <f t="shared" si="124"/>
        <v>63856.25</v>
      </c>
      <c r="O118" s="89">
        <f t="shared" si="76"/>
        <v>70946.5</v>
      </c>
      <c r="P118" s="89">
        <f t="shared" si="77"/>
        <v>14039771.25</v>
      </c>
      <c r="Q118" s="89">
        <f t="shared" si="78"/>
        <v>1017.25</v>
      </c>
      <c r="S118" s="4"/>
    </row>
    <row r="119" spans="1:19">
      <c r="A119" s="5">
        <v>36967</v>
      </c>
      <c r="B119" s="8">
        <v>10</v>
      </c>
      <c r="C119" s="102">
        <f t="shared" si="70"/>
        <v>36960</v>
      </c>
      <c r="E119" s="75">
        <v>6568</v>
      </c>
      <c r="F119" s="75">
        <v>61181</v>
      </c>
      <c r="G119" s="80">
        <f t="shared" si="71"/>
        <v>67749</v>
      </c>
      <c r="H119" s="76">
        <v>13482372.380000001</v>
      </c>
      <c r="I119" s="82">
        <v>1125</v>
      </c>
      <c r="J119" s="79"/>
      <c r="K119" s="79"/>
      <c r="L119" s="75"/>
      <c r="M119" s="89">
        <f t="shared" ref="M119:N119" si="125">AVERAGE(E116:E119)</f>
        <v>7008.25</v>
      </c>
      <c r="N119" s="89">
        <f t="shared" si="125"/>
        <v>63260.25</v>
      </c>
      <c r="O119" s="89">
        <f t="shared" si="76"/>
        <v>70268.5</v>
      </c>
      <c r="P119" s="89">
        <f t="shared" si="77"/>
        <v>13951029.395000001</v>
      </c>
      <c r="Q119" s="89">
        <f t="shared" si="78"/>
        <v>1074.5</v>
      </c>
      <c r="S119" s="4"/>
    </row>
    <row r="120" spans="1:19">
      <c r="A120" s="5">
        <v>36974</v>
      </c>
      <c r="B120" s="8">
        <v>11</v>
      </c>
      <c r="C120" s="102">
        <f t="shared" si="70"/>
        <v>36967</v>
      </c>
      <c r="E120" s="75">
        <v>5374</v>
      </c>
      <c r="F120" s="75">
        <v>60418</v>
      </c>
      <c r="G120" s="80">
        <f t="shared" si="71"/>
        <v>65792</v>
      </c>
      <c r="H120" s="76">
        <v>13452478.48</v>
      </c>
      <c r="I120" s="82">
        <v>1138</v>
      </c>
      <c r="J120" s="79"/>
      <c r="K120" s="79"/>
      <c r="L120" s="75"/>
      <c r="M120" s="89">
        <f t="shared" ref="M120:N120" si="126">AVERAGE(E117:E120)</f>
        <v>6521.5</v>
      </c>
      <c r="N120" s="89">
        <f t="shared" si="126"/>
        <v>62257.25</v>
      </c>
      <c r="O120" s="89">
        <f t="shared" si="76"/>
        <v>68778.75</v>
      </c>
      <c r="P120" s="89">
        <f t="shared" si="77"/>
        <v>13732322.940000001</v>
      </c>
      <c r="Q120" s="89">
        <f t="shared" si="78"/>
        <v>1103.25</v>
      </c>
      <c r="S120" s="4"/>
    </row>
    <row r="121" spans="1:19">
      <c r="A121" s="5">
        <v>36981</v>
      </c>
      <c r="B121" s="8">
        <v>12</v>
      </c>
      <c r="C121" s="102">
        <f t="shared" si="70"/>
        <v>36974</v>
      </c>
      <c r="E121" s="75">
        <v>7007</v>
      </c>
      <c r="F121" s="75">
        <v>56692</v>
      </c>
      <c r="G121" s="80">
        <f t="shared" si="71"/>
        <v>63699</v>
      </c>
      <c r="H121" s="76">
        <v>12609560.619999999</v>
      </c>
      <c r="I121" s="82">
        <v>1302</v>
      </c>
      <c r="J121" s="79"/>
      <c r="K121" s="79"/>
      <c r="L121" s="75"/>
      <c r="M121" s="89">
        <f t="shared" ref="M121:N121" si="127">AVERAGE(E118:E121)</f>
        <v>6582.75</v>
      </c>
      <c r="N121" s="89">
        <f t="shared" si="127"/>
        <v>60299.75</v>
      </c>
      <c r="O121" s="89">
        <f t="shared" si="76"/>
        <v>66882.5</v>
      </c>
      <c r="P121" s="89">
        <f t="shared" si="77"/>
        <v>13331864.9825</v>
      </c>
      <c r="Q121" s="89">
        <f t="shared" si="78"/>
        <v>1173.25</v>
      </c>
      <c r="S121" s="4"/>
    </row>
    <row r="122" spans="1:19">
      <c r="A122" s="5">
        <v>36988</v>
      </c>
      <c r="B122" s="8">
        <v>13</v>
      </c>
      <c r="C122" s="102">
        <f t="shared" si="70"/>
        <v>36981</v>
      </c>
      <c r="E122" s="75">
        <v>7466</v>
      </c>
      <c r="F122" s="75">
        <v>54830</v>
      </c>
      <c r="G122" s="80">
        <f t="shared" si="71"/>
        <v>62296</v>
      </c>
      <c r="H122" s="76">
        <v>12050429.359999999</v>
      </c>
      <c r="I122" s="82">
        <v>1324</v>
      </c>
      <c r="J122" s="79"/>
      <c r="K122" s="79"/>
      <c r="L122" s="75"/>
      <c r="M122" s="89">
        <f t="shared" ref="M122:N122" si="128">AVERAGE(E119:E122)</f>
        <v>6603.75</v>
      </c>
      <c r="N122" s="89">
        <f t="shared" si="128"/>
        <v>58280.25</v>
      </c>
      <c r="O122" s="89">
        <f t="shared" si="76"/>
        <v>64884</v>
      </c>
      <c r="P122" s="89">
        <f t="shared" si="77"/>
        <v>12898710.209999999</v>
      </c>
      <c r="Q122" s="89">
        <f t="shared" si="78"/>
        <v>1222.25</v>
      </c>
      <c r="S122" s="4"/>
    </row>
    <row r="123" spans="1:19">
      <c r="A123" s="5">
        <v>36995</v>
      </c>
      <c r="B123" s="8">
        <v>14</v>
      </c>
      <c r="C123" s="102">
        <f t="shared" si="70"/>
        <v>36988</v>
      </c>
      <c r="E123" s="75">
        <v>4636</v>
      </c>
      <c r="F123" s="75">
        <v>50003</v>
      </c>
      <c r="G123" s="80">
        <f t="shared" si="71"/>
        <v>54639</v>
      </c>
      <c r="H123" s="76">
        <v>10518519.939999999</v>
      </c>
      <c r="I123" s="82">
        <v>1172</v>
      </c>
      <c r="J123" s="79"/>
      <c r="K123" s="79"/>
      <c r="L123" s="75"/>
      <c r="M123" s="89">
        <f t="shared" ref="M123:N123" si="129">AVERAGE(E120:E123)</f>
        <v>6120.75</v>
      </c>
      <c r="N123" s="89">
        <f t="shared" si="129"/>
        <v>55485.75</v>
      </c>
      <c r="O123" s="89">
        <f t="shared" si="76"/>
        <v>61606.5</v>
      </c>
      <c r="P123" s="89">
        <f t="shared" si="77"/>
        <v>12157747.1</v>
      </c>
      <c r="Q123" s="89">
        <f t="shared" si="78"/>
        <v>1234</v>
      </c>
      <c r="S123" s="4"/>
    </row>
    <row r="124" spans="1:19">
      <c r="A124" s="5">
        <v>37002</v>
      </c>
      <c r="B124" s="8">
        <v>15</v>
      </c>
      <c r="C124" s="102">
        <f t="shared" si="70"/>
        <v>36995</v>
      </c>
      <c r="E124" s="75">
        <v>5972</v>
      </c>
      <c r="F124" s="75">
        <v>52272</v>
      </c>
      <c r="G124" s="80">
        <f t="shared" si="71"/>
        <v>58244</v>
      </c>
      <c r="H124" s="76">
        <v>11146719.210000001</v>
      </c>
      <c r="I124" s="82">
        <v>1292</v>
      </c>
      <c r="J124" s="79"/>
      <c r="K124" s="79"/>
      <c r="L124" s="75"/>
      <c r="M124" s="89">
        <f t="shared" ref="M124:N124" si="130">AVERAGE(E121:E124)</f>
        <v>6270.25</v>
      </c>
      <c r="N124" s="89">
        <f t="shared" si="130"/>
        <v>53449.25</v>
      </c>
      <c r="O124" s="89">
        <f t="shared" si="76"/>
        <v>59719.5</v>
      </c>
      <c r="P124" s="89">
        <f t="shared" si="77"/>
        <v>11581307.282499999</v>
      </c>
      <c r="Q124" s="89">
        <f t="shared" si="78"/>
        <v>1272.5</v>
      </c>
      <c r="S124" s="4"/>
    </row>
    <row r="125" spans="1:19">
      <c r="A125" s="5">
        <v>37009</v>
      </c>
      <c r="B125" s="8">
        <v>16</v>
      </c>
      <c r="C125" s="102">
        <f t="shared" si="70"/>
        <v>37002</v>
      </c>
      <c r="E125" s="75">
        <v>5403</v>
      </c>
      <c r="F125" s="75">
        <v>49348</v>
      </c>
      <c r="G125" s="80">
        <f t="shared" si="71"/>
        <v>54751</v>
      </c>
      <c r="H125" s="76">
        <v>10222331.189999999</v>
      </c>
      <c r="I125" s="82">
        <v>1155</v>
      </c>
      <c r="J125" s="79"/>
      <c r="K125" s="79"/>
      <c r="L125" s="75"/>
      <c r="M125" s="89">
        <f t="shared" ref="M125:N125" si="131">AVERAGE(E122:E125)</f>
        <v>5869.25</v>
      </c>
      <c r="N125" s="89">
        <f t="shared" si="131"/>
        <v>51613.25</v>
      </c>
      <c r="O125" s="89">
        <f t="shared" si="76"/>
        <v>57482.5</v>
      </c>
      <c r="P125" s="89">
        <f t="shared" si="77"/>
        <v>10984499.924999999</v>
      </c>
      <c r="Q125" s="89">
        <f t="shared" si="78"/>
        <v>1235.75</v>
      </c>
      <c r="S125" s="4"/>
    </row>
    <row r="126" spans="1:19">
      <c r="A126" s="5">
        <v>37016</v>
      </c>
      <c r="B126" s="8">
        <v>17</v>
      </c>
      <c r="C126" s="102">
        <f t="shared" si="70"/>
        <v>37009</v>
      </c>
      <c r="E126" s="75">
        <v>4847</v>
      </c>
      <c r="F126" s="75">
        <v>47515</v>
      </c>
      <c r="G126" s="80">
        <f t="shared" si="71"/>
        <v>52362</v>
      </c>
      <c r="H126" s="76">
        <v>10219088.960000001</v>
      </c>
      <c r="I126" s="82">
        <v>1158</v>
      </c>
      <c r="J126" s="79"/>
      <c r="K126" s="79"/>
      <c r="L126" s="75"/>
      <c r="M126" s="89">
        <f t="shared" ref="M126:N126" si="132">AVERAGE(E123:E126)</f>
        <v>5214.5</v>
      </c>
      <c r="N126" s="89">
        <f t="shared" si="132"/>
        <v>49784.5</v>
      </c>
      <c r="O126" s="89">
        <f t="shared" si="76"/>
        <v>54999</v>
      </c>
      <c r="P126" s="89">
        <f t="shared" si="77"/>
        <v>10526664.824999999</v>
      </c>
      <c r="Q126" s="89">
        <f t="shared" si="78"/>
        <v>1194.25</v>
      </c>
      <c r="S126" s="4"/>
    </row>
    <row r="127" spans="1:19">
      <c r="A127" s="5">
        <v>37023</v>
      </c>
      <c r="B127" s="8">
        <v>18</v>
      </c>
      <c r="C127" s="102">
        <f t="shared" si="70"/>
        <v>37016</v>
      </c>
      <c r="E127" s="75">
        <v>5206</v>
      </c>
      <c r="F127" s="75">
        <v>45624</v>
      </c>
      <c r="G127" s="80">
        <f t="shared" si="71"/>
        <v>50830</v>
      </c>
      <c r="H127" s="76">
        <v>9770498.3100000005</v>
      </c>
      <c r="I127" s="82">
        <v>1087</v>
      </c>
      <c r="J127" s="79"/>
      <c r="K127" s="79"/>
      <c r="L127" s="75"/>
      <c r="M127" s="89">
        <f t="shared" ref="M127:N127" si="133">AVERAGE(E124:E127)</f>
        <v>5357</v>
      </c>
      <c r="N127" s="89">
        <f t="shared" si="133"/>
        <v>48689.75</v>
      </c>
      <c r="O127" s="89">
        <f t="shared" si="76"/>
        <v>54046.75</v>
      </c>
      <c r="P127" s="89">
        <f t="shared" si="77"/>
        <v>10339659.4175</v>
      </c>
      <c r="Q127" s="89">
        <f t="shared" si="78"/>
        <v>1173</v>
      </c>
      <c r="S127" s="4"/>
    </row>
    <row r="128" spans="1:19">
      <c r="A128" s="5">
        <v>37030</v>
      </c>
      <c r="B128" s="8">
        <v>19</v>
      </c>
      <c r="C128" s="102">
        <f t="shared" si="70"/>
        <v>37023</v>
      </c>
      <c r="E128" s="75">
        <v>6607</v>
      </c>
      <c r="F128" s="75">
        <v>45467</v>
      </c>
      <c r="G128" s="80">
        <f t="shared" si="71"/>
        <v>52074</v>
      </c>
      <c r="H128" s="76">
        <v>9681999.75</v>
      </c>
      <c r="I128" s="82">
        <v>1180</v>
      </c>
      <c r="J128" s="79"/>
      <c r="K128" s="79"/>
      <c r="L128" s="75"/>
      <c r="M128" s="89">
        <f t="shared" ref="M128:N128" si="134">AVERAGE(E125:E128)</f>
        <v>5515.75</v>
      </c>
      <c r="N128" s="89">
        <f t="shared" si="134"/>
        <v>46988.5</v>
      </c>
      <c r="O128" s="89">
        <f t="shared" si="76"/>
        <v>52504.25</v>
      </c>
      <c r="P128" s="89">
        <f t="shared" si="77"/>
        <v>9973479.5525000002</v>
      </c>
      <c r="Q128" s="89">
        <f t="shared" si="78"/>
        <v>1145</v>
      </c>
      <c r="S128" s="4"/>
    </row>
    <row r="129" spans="1:19">
      <c r="A129" s="5">
        <v>37037</v>
      </c>
      <c r="B129" s="8">
        <v>20</v>
      </c>
      <c r="C129" s="102">
        <f t="shared" si="70"/>
        <v>37030</v>
      </c>
      <c r="E129" s="75">
        <v>5991</v>
      </c>
      <c r="F129" s="75">
        <v>45170</v>
      </c>
      <c r="G129" s="80">
        <f t="shared" si="71"/>
        <v>51161</v>
      </c>
      <c r="H129" s="76">
        <v>9430006.4700000007</v>
      </c>
      <c r="I129" s="82">
        <v>1087</v>
      </c>
      <c r="J129" s="79"/>
      <c r="K129" s="79"/>
      <c r="L129" s="75"/>
      <c r="M129" s="89">
        <f t="shared" ref="M129:N129" si="135">AVERAGE(E126:E129)</f>
        <v>5662.75</v>
      </c>
      <c r="N129" s="89">
        <f t="shared" si="135"/>
        <v>45944</v>
      </c>
      <c r="O129" s="89">
        <f t="shared" si="76"/>
        <v>51606.75</v>
      </c>
      <c r="P129" s="89">
        <f t="shared" si="77"/>
        <v>9775398.3725000005</v>
      </c>
      <c r="Q129" s="89">
        <f t="shared" si="78"/>
        <v>1128</v>
      </c>
      <c r="S129" s="4"/>
    </row>
    <row r="130" spans="1:19">
      <c r="A130" s="5">
        <v>37044</v>
      </c>
      <c r="B130" s="8">
        <v>21</v>
      </c>
      <c r="C130" s="102">
        <f t="shared" si="70"/>
        <v>37037</v>
      </c>
      <c r="E130" s="75">
        <v>5684</v>
      </c>
      <c r="F130" s="75">
        <v>43981</v>
      </c>
      <c r="G130" s="80">
        <f t="shared" si="71"/>
        <v>49665</v>
      </c>
      <c r="H130" s="76">
        <v>9059191.1600000001</v>
      </c>
      <c r="I130" s="82">
        <v>1075</v>
      </c>
      <c r="J130" s="79"/>
      <c r="K130" s="79"/>
      <c r="L130" s="75"/>
      <c r="M130" s="89">
        <f t="shared" ref="M130:N130" si="136">AVERAGE(E127:E130)</f>
        <v>5872</v>
      </c>
      <c r="N130" s="89">
        <f t="shared" si="136"/>
        <v>45060.5</v>
      </c>
      <c r="O130" s="89">
        <f t="shared" si="76"/>
        <v>50932.5</v>
      </c>
      <c r="P130" s="89">
        <f t="shared" si="77"/>
        <v>9485423.9224999994</v>
      </c>
      <c r="Q130" s="89">
        <f t="shared" si="78"/>
        <v>1107.25</v>
      </c>
      <c r="S130" s="4"/>
    </row>
    <row r="131" spans="1:19">
      <c r="A131" s="5">
        <v>37051</v>
      </c>
      <c r="B131" s="8">
        <v>22</v>
      </c>
      <c r="C131" s="102">
        <f t="shared" si="70"/>
        <v>37044</v>
      </c>
      <c r="E131" s="75">
        <v>7491</v>
      </c>
      <c r="F131" s="75">
        <v>46836</v>
      </c>
      <c r="G131" s="80">
        <f t="shared" si="71"/>
        <v>54327</v>
      </c>
      <c r="H131" s="76">
        <v>9717475.4600000009</v>
      </c>
      <c r="I131" s="82">
        <v>1125</v>
      </c>
      <c r="J131" s="79"/>
      <c r="K131" s="79"/>
      <c r="L131" s="75"/>
      <c r="M131" s="89">
        <f t="shared" ref="M131:N131" si="137">AVERAGE(E128:E131)</f>
        <v>6443.25</v>
      </c>
      <c r="N131" s="89">
        <f t="shared" si="137"/>
        <v>45363.5</v>
      </c>
      <c r="O131" s="89">
        <f t="shared" si="76"/>
        <v>51806.75</v>
      </c>
      <c r="P131" s="89">
        <f t="shared" si="77"/>
        <v>9472168.2100000009</v>
      </c>
      <c r="Q131" s="89">
        <f t="shared" si="78"/>
        <v>1116.75</v>
      </c>
      <c r="S131" s="4"/>
    </row>
    <row r="132" spans="1:19">
      <c r="A132" s="5">
        <v>37058</v>
      </c>
      <c r="B132" s="8">
        <v>23</v>
      </c>
      <c r="C132" s="102">
        <f t="shared" si="70"/>
        <v>37051</v>
      </c>
      <c r="E132" s="75">
        <v>5697</v>
      </c>
      <c r="F132" s="75">
        <v>47788</v>
      </c>
      <c r="G132" s="80">
        <f t="shared" si="71"/>
        <v>53485</v>
      </c>
      <c r="H132" s="76">
        <v>9832089.3200000003</v>
      </c>
      <c r="I132" s="82">
        <v>1094</v>
      </c>
      <c r="J132" s="79"/>
      <c r="K132" s="79"/>
      <c r="L132" s="75"/>
      <c r="M132" s="89">
        <f t="shared" ref="M132:N132" si="138">AVERAGE(E129:E132)</f>
        <v>6215.75</v>
      </c>
      <c r="N132" s="89">
        <f t="shared" si="138"/>
        <v>45943.75</v>
      </c>
      <c r="O132" s="89">
        <f t="shared" si="76"/>
        <v>52159.5</v>
      </c>
      <c r="P132" s="89">
        <f t="shared" si="77"/>
        <v>9509690.602500001</v>
      </c>
      <c r="Q132" s="89">
        <f t="shared" si="78"/>
        <v>1095.25</v>
      </c>
      <c r="S132" s="4"/>
    </row>
    <row r="133" spans="1:19">
      <c r="A133" s="5">
        <v>37065</v>
      </c>
      <c r="B133" s="8">
        <v>24</v>
      </c>
      <c r="C133" s="102">
        <f t="shared" ref="C133:C196" si="139">A132</f>
        <v>37058</v>
      </c>
      <c r="E133" s="75">
        <v>6140</v>
      </c>
      <c r="F133" s="75">
        <v>47641</v>
      </c>
      <c r="G133" s="80">
        <f t="shared" ref="G133:G196" si="140">E133+F133</f>
        <v>53781</v>
      </c>
      <c r="H133" s="76">
        <v>9864907.0600000005</v>
      </c>
      <c r="I133" s="82">
        <v>1106</v>
      </c>
      <c r="J133" s="79"/>
      <c r="K133" s="79"/>
      <c r="L133" s="75"/>
      <c r="M133" s="89">
        <f t="shared" ref="M133:N133" si="141">AVERAGE(E130:E133)</f>
        <v>6253</v>
      </c>
      <c r="N133" s="89">
        <f t="shared" si="141"/>
        <v>46561.5</v>
      </c>
      <c r="O133" s="89">
        <f t="shared" si="76"/>
        <v>52814.5</v>
      </c>
      <c r="P133" s="89">
        <f t="shared" si="77"/>
        <v>9618415.75</v>
      </c>
      <c r="Q133" s="89">
        <f t="shared" si="78"/>
        <v>1100</v>
      </c>
      <c r="S133" s="4"/>
    </row>
    <row r="134" spans="1:19">
      <c r="A134" s="5">
        <v>37072</v>
      </c>
      <c r="B134" s="8">
        <v>25</v>
      </c>
      <c r="C134" s="102">
        <f t="shared" si="139"/>
        <v>37065</v>
      </c>
      <c r="E134" s="75">
        <v>6470</v>
      </c>
      <c r="F134" s="75">
        <v>47161</v>
      </c>
      <c r="G134" s="80">
        <f t="shared" si="140"/>
        <v>53631</v>
      </c>
      <c r="H134" s="76">
        <v>9755469.0299999993</v>
      </c>
      <c r="I134" s="82">
        <v>1149</v>
      </c>
      <c r="J134" s="79"/>
      <c r="K134" s="79"/>
      <c r="L134" s="75"/>
      <c r="M134" s="89">
        <f t="shared" ref="M134:N134" si="142">AVERAGE(E131:E134)</f>
        <v>6449.5</v>
      </c>
      <c r="N134" s="89">
        <f t="shared" si="142"/>
        <v>47356.5</v>
      </c>
      <c r="O134" s="89">
        <f t="shared" si="76"/>
        <v>53806</v>
      </c>
      <c r="P134" s="89">
        <f t="shared" si="77"/>
        <v>9792485.2175000012</v>
      </c>
      <c r="Q134" s="89">
        <f t="shared" si="78"/>
        <v>1118.5</v>
      </c>
      <c r="S134" s="4"/>
    </row>
    <row r="135" spans="1:19">
      <c r="A135" s="5">
        <v>37079</v>
      </c>
      <c r="B135" s="8">
        <v>26</v>
      </c>
      <c r="C135" s="102">
        <f t="shared" si="139"/>
        <v>37072</v>
      </c>
      <c r="E135" s="75">
        <v>16685</v>
      </c>
      <c r="F135" s="75">
        <v>45025</v>
      </c>
      <c r="G135" s="80">
        <f t="shared" si="140"/>
        <v>61710</v>
      </c>
      <c r="H135" s="76">
        <v>9138175.6400000006</v>
      </c>
      <c r="I135" s="82">
        <v>1051</v>
      </c>
      <c r="J135" s="79"/>
      <c r="K135" s="79"/>
      <c r="L135" s="75"/>
      <c r="M135" s="89">
        <f t="shared" ref="M135:N135" si="143">AVERAGE(E132:E135)</f>
        <v>8748</v>
      </c>
      <c r="N135" s="89">
        <f t="shared" si="143"/>
        <v>46903.75</v>
      </c>
      <c r="O135" s="89">
        <f t="shared" si="76"/>
        <v>55651.75</v>
      </c>
      <c r="P135" s="89">
        <f t="shared" si="77"/>
        <v>9647660.2625000011</v>
      </c>
      <c r="Q135" s="89">
        <f t="shared" si="78"/>
        <v>1100</v>
      </c>
      <c r="S135" s="4"/>
    </row>
    <row r="136" spans="1:19">
      <c r="A136" s="5">
        <v>37086</v>
      </c>
      <c r="B136" s="8">
        <v>27</v>
      </c>
      <c r="C136" s="102">
        <f t="shared" si="139"/>
        <v>37079</v>
      </c>
      <c r="E136" s="75">
        <v>9063</v>
      </c>
      <c r="F136" s="75">
        <v>55519</v>
      </c>
      <c r="G136" s="80">
        <f t="shared" si="140"/>
        <v>64582</v>
      </c>
      <c r="H136" s="76">
        <v>10112872.720000001</v>
      </c>
      <c r="I136" s="82">
        <v>1162</v>
      </c>
      <c r="J136" s="79"/>
      <c r="K136" s="79"/>
      <c r="L136" s="75"/>
      <c r="M136" s="89">
        <f t="shared" ref="M136:N136" si="144">AVERAGE(E133:E136)</f>
        <v>9589.5</v>
      </c>
      <c r="N136" s="89">
        <f t="shared" si="144"/>
        <v>48836.5</v>
      </c>
      <c r="O136" s="89">
        <f t="shared" ref="O136:O199" si="145">AVERAGE(G133:G136)</f>
        <v>58426</v>
      </c>
      <c r="P136" s="89">
        <f t="shared" ref="P136:P199" si="146">AVERAGE(H133:H136)</f>
        <v>9717856.1125000007</v>
      </c>
      <c r="Q136" s="89">
        <f t="shared" ref="Q136:Q199" si="147">AVERAGE(I133:I136)</f>
        <v>1117</v>
      </c>
      <c r="S136" s="4"/>
    </row>
    <row r="137" spans="1:19">
      <c r="A137" s="5">
        <v>37093</v>
      </c>
      <c r="B137" s="8">
        <v>28</v>
      </c>
      <c r="C137" s="102">
        <f t="shared" si="139"/>
        <v>37086</v>
      </c>
      <c r="E137" s="75">
        <v>8529</v>
      </c>
      <c r="F137" s="75">
        <v>57375</v>
      </c>
      <c r="G137" s="80">
        <f t="shared" si="140"/>
        <v>65904</v>
      </c>
      <c r="H137" s="76">
        <v>11315099.800000001</v>
      </c>
      <c r="I137" s="82">
        <v>1228</v>
      </c>
      <c r="J137" s="79"/>
      <c r="K137" s="79"/>
      <c r="L137" s="75"/>
      <c r="M137" s="89">
        <f t="shared" ref="M137:N137" si="148">AVERAGE(E134:E137)</f>
        <v>10186.75</v>
      </c>
      <c r="N137" s="89">
        <f t="shared" si="148"/>
        <v>51270</v>
      </c>
      <c r="O137" s="89">
        <f t="shared" si="145"/>
        <v>61456.75</v>
      </c>
      <c r="P137" s="89">
        <f t="shared" si="146"/>
        <v>10080404.297499999</v>
      </c>
      <c r="Q137" s="89">
        <f t="shared" si="147"/>
        <v>1147.5</v>
      </c>
      <c r="S137" s="4"/>
    </row>
    <row r="138" spans="1:19">
      <c r="A138" s="5">
        <v>37100</v>
      </c>
      <c r="B138" s="8">
        <v>29</v>
      </c>
      <c r="C138" s="102">
        <f t="shared" si="139"/>
        <v>37093</v>
      </c>
      <c r="E138" s="75">
        <v>6493</v>
      </c>
      <c r="F138" s="75">
        <v>53760</v>
      </c>
      <c r="G138" s="80">
        <f t="shared" si="140"/>
        <v>60253</v>
      </c>
      <c r="H138" s="76">
        <v>10786404.98</v>
      </c>
      <c r="I138" s="82">
        <v>1167</v>
      </c>
      <c r="J138" s="79"/>
      <c r="K138" s="79"/>
      <c r="L138" s="75"/>
      <c r="M138" s="89">
        <f t="shared" ref="M138:N138" si="149">AVERAGE(E135:E138)</f>
        <v>10192.5</v>
      </c>
      <c r="N138" s="89">
        <f t="shared" si="149"/>
        <v>52919.75</v>
      </c>
      <c r="O138" s="89">
        <f t="shared" si="145"/>
        <v>63112.25</v>
      </c>
      <c r="P138" s="89">
        <f t="shared" si="146"/>
        <v>10338138.285</v>
      </c>
      <c r="Q138" s="89">
        <f t="shared" si="147"/>
        <v>1152</v>
      </c>
      <c r="S138" s="4"/>
    </row>
    <row r="139" spans="1:19">
      <c r="A139" s="5">
        <v>37107</v>
      </c>
      <c r="B139" s="8">
        <v>30</v>
      </c>
      <c r="C139" s="102">
        <f t="shared" si="139"/>
        <v>37100</v>
      </c>
      <c r="E139" s="75">
        <v>6369</v>
      </c>
      <c r="F139" s="75">
        <v>51267</v>
      </c>
      <c r="G139" s="80">
        <f t="shared" si="140"/>
        <v>57636</v>
      </c>
      <c r="H139" s="76">
        <v>10533505.130000001</v>
      </c>
      <c r="I139" s="82">
        <v>1082</v>
      </c>
      <c r="J139" s="79"/>
      <c r="K139" s="79"/>
      <c r="L139" s="75"/>
      <c r="M139" s="89">
        <f t="shared" ref="M139:N139" si="150">AVERAGE(E136:E139)</f>
        <v>7613.5</v>
      </c>
      <c r="N139" s="89">
        <f t="shared" si="150"/>
        <v>54480.25</v>
      </c>
      <c r="O139" s="89">
        <f t="shared" si="145"/>
        <v>62093.75</v>
      </c>
      <c r="P139" s="89">
        <f t="shared" si="146"/>
        <v>10686970.657500001</v>
      </c>
      <c r="Q139" s="89">
        <f t="shared" si="147"/>
        <v>1159.75</v>
      </c>
      <c r="S139" s="4"/>
    </row>
    <row r="140" spans="1:19" s="119" customFormat="1">
      <c r="A140" s="113">
        <v>37114</v>
      </c>
      <c r="B140" s="114">
        <v>31</v>
      </c>
      <c r="C140" s="123">
        <f t="shared" si="139"/>
        <v>37107</v>
      </c>
      <c r="D140" s="117"/>
      <c r="E140" s="115">
        <v>5647</v>
      </c>
      <c r="F140" s="115">
        <v>46356</v>
      </c>
      <c r="G140" s="124">
        <f t="shared" si="140"/>
        <v>52003</v>
      </c>
      <c r="H140" s="116">
        <v>9752872.0399999991</v>
      </c>
      <c r="I140" s="115">
        <v>1142</v>
      </c>
      <c r="J140" s="79"/>
      <c r="K140" s="79"/>
      <c r="L140" s="115"/>
      <c r="M140" s="118">
        <f t="shared" ref="M140:N140" si="151">AVERAGE(E137:E140)</f>
        <v>6759.5</v>
      </c>
      <c r="N140" s="118">
        <f t="shared" si="151"/>
        <v>52189.5</v>
      </c>
      <c r="O140" s="118">
        <f t="shared" si="145"/>
        <v>58949</v>
      </c>
      <c r="P140" s="118">
        <f t="shared" si="146"/>
        <v>10596970.487500001</v>
      </c>
      <c r="Q140" s="118">
        <f t="shared" si="147"/>
        <v>1154.75</v>
      </c>
      <c r="R140" s="117"/>
      <c r="S140" s="125"/>
    </row>
    <row r="141" spans="1:19">
      <c r="A141" s="5">
        <v>37121</v>
      </c>
      <c r="B141" s="8">
        <v>32</v>
      </c>
      <c r="C141" s="102">
        <f t="shared" si="139"/>
        <v>37114</v>
      </c>
      <c r="E141" s="75">
        <v>5010</v>
      </c>
      <c r="F141" s="75">
        <v>50495</v>
      </c>
      <c r="G141" s="80">
        <f t="shared" si="140"/>
        <v>55505</v>
      </c>
      <c r="H141" s="76">
        <v>10748719.57</v>
      </c>
      <c r="I141" s="82">
        <v>1222</v>
      </c>
      <c r="J141" s="79"/>
      <c r="K141" s="79"/>
      <c r="L141" s="75"/>
      <c r="M141" s="89">
        <f t="shared" ref="M141:N141" si="152">AVERAGE(E138:E141)</f>
        <v>5879.75</v>
      </c>
      <c r="N141" s="89">
        <f t="shared" si="152"/>
        <v>50469.5</v>
      </c>
      <c r="O141" s="89">
        <f t="shared" si="145"/>
        <v>56349.25</v>
      </c>
      <c r="P141" s="89">
        <f t="shared" si="146"/>
        <v>10455375.43</v>
      </c>
      <c r="Q141" s="89">
        <f t="shared" si="147"/>
        <v>1153.25</v>
      </c>
      <c r="S141" s="4"/>
    </row>
    <row r="142" spans="1:19">
      <c r="A142" s="5">
        <v>37128</v>
      </c>
      <c r="B142" s="8">
        <v>33</v>
      </c>
      <c r="C142" s="102">
        <f t="shared" si="139"/>
        <v>37121</v>
      </c>
      <c r="E142" s="75">
        <v>4807</v>
      </c>
      <c r="F142" s="75">
        <v>47401</v>
      </c>
      <c r="G142" s="80">
        <f t="shared" si="140"/>
        <v>52208</v>
      </c>
      <c r="H142" s="76">
        <v>10057651.5</v>
      </c>
      <c r="I142" s="82">
        <v>1113</v>
      </c>
      <c r="J142" s="79"/>
      <c r="K142" s="79"/>
      <c r="L142" s="75"/>
      <c r="M142" s="89">
        <f t="shared" ref="M142:N142" si="153">AVERAGE(E139:E142)</f>
        <v>5458.25</v>
      </c>
      <c r="N142" s="89">
        <f t="shared" si="153"/>
        <v>48879.75</v>
      </c>
      <c r="O142" s="89">
        <f t="shared" si="145"/>
        <v>54338</v>
      </c>
      <c r="P142" s="89">
        <f t="shared" si="146"/>
        <v>10273187.060000001</v>
      </c>
      <c r="Q142" s="89">
        <f t="shared" si="147"/>
        <v>1139.75</v>
      </c>
      <c r="S142" s="4"/>
    </row>
    <row r="143" spans="1:19">
      <c r="A143" s="5">
        <v>37135</v>
      </c>
      <c r="B143" s="8">
        <v>34</v>
      </c>
      <c r="C143" s="102">
        <f t="shared" si="139"/>
        <v>37128</v>
      </c>
      <c r="E143" s="75">
        <v>6520</v>
      </c>
      <c r="F143" s="75">
        <v>45657</v>
      </c>
      <c r="G143" s="80">
        <f t="shared" si="140"/>
        <v>52177</v>
      </c>
      <c r="H143" s="76">
        <v>9664159.7899999991</v>
      </c>
      <c r="I143" s="82">
        <v>1106</v>
      </c>
      <c r="J143" s="79"/>
      <c r="K143" s="79"/>
      <c r="L143" s="75"/>
      <c r="M143" s="89">
        <f t="shared" ref="M143:N143" si="154">AVERAGE(E140:E143)</f>
        <v>5496</v>
      </c>
      <c r="N143" s="89">
        <f t="shared" si="154"/>
        <v>47477.25</v>
      </c>
      <c r="O143" s="89">
        <f t="shared" si="145"/>
        <v>52973.25</v>
      </c>
      <c r="P143" s="89">
        <f t="shared" si="146"/>
        <v>10055850.725</v>
      </c>
      <c r="Q143" s="89">
        <f t="shared" si="147"/>
        <v>1145.75</v>
      </c>
      <c r="S143" s="4"/>
    </row>
    <row r="144" spans="1:19">
      <c r="A144" s="5">
        <v>37142</v>
      </c>
      <c r="B144" s="8">
        <v>35</v>
      </c>
      <c r="C144" s="102">
        <f t="shared" si="139"/>
        <v>37135</v>
      </c>
      <c r="E144" s="75">
        <v>5566</v>
      </c>
      <c r="F144" s="75">
        <v>43927</v>
      </c>
      <c r="G144" s="80">
        <f t="shared" si="140"/>
        <v>49493</v>
      </c>
      <c r="H144" s="76">
        <v>9361006.1699999999</v>
      </c>
      <c r="I144" s="82">
        <v>1099</v>
      </c>
      <c r="J144" s="79"/>
      <c r="K144" s="79"/>
      <c r="L144" s="75"/>
      <c r="M144" s="89">
        <f t="shared" ref="M144:N144" si="155">AVERAGE(E141:E144)</f>
        <v>5475.75</v>
      </c>
      <c r="N144" s="89">
        <f t="shared" si="155"/>
        <v>46870</v>
      </c>
      <c r="O144" s="89">
        <f t="shared" si="145"/>
        <v>52345.75</v>
      </c>
      <c r="P144" s="89">
        <f t="shared" si="146"/>
        <v>9957884.2575000003</v>
      </c>
      <c r="Q144" s="89">
        <f t="shared" si="147"/>
        <v>1135</v>
      </c>
      <c r="S144" s="4"/>
    </row>
    <row r="145" spans="1:19">
      <c r="A145" s="5">
        <v>37149</v>
      </c>
      <c r="B145" s="8">
        <v>36</v>
      </c>
      <c r="C145" s="102">
        <f t="shared" si="139"/>
        <v>37142</v>
      </c>
      <c r="E145" s="75">
        <v>4708</v>
      </c>
      <c r="F145" s="75">
        <v>45211</v>
      </c>
      <c r="G145" s="80">
        <f t="shared" si="140"/>
        <v>49919</v>
      </c>
      <c r="H145" s="76">
        <v>9639592.5399999991</v>
      </c>
      <c r="I145" s="82">
        <v>1129</v>
      </c>
      <c r="J145" s="79"/>
      <c r="K145" s="79"/>
      <c r="L145" s="75"/>
      <c r="M145" s="89">
        <f t="shared" ref="M145:N145" si="156">AVERAGE(E142:E145)</f>
        <v>5400.25</v>
      </c>
      <c r="N145" s="89">
        <f t="shared" si="156"/>
        <v>45549</v>
      </c>
      <c r="O145" s="89">
        <f t="shared" si="145"/>
        <v>50949.25</v>
      </c>
      <c r="P145" s="89">
        <f t="shared" si="146"/>
        <v>9680602.5</v>
      </c>
      <c r="Q145" s="89">
        <f t="shared" si="147"/>
        <v>1111.75</v>
      </c>
      <c r="S145" s="4"/>
    </row>
    <row r="146" spans="1:19">
      <c r="A146" s="5">
        <v>37156</v>
      </c>
      <c r="B146" s="8">
        <v>37</v>
      </c>
      <c r="C146" s="102">
        <f t="shared" si="139"/>
        <v>37149</v>
      </c>
      <c r="E146" s="75">
        <v>6905</v>
      </c>
      <c r="F146" s="75">
        <v>45108</v>
      </c>
      <c r="G146" s="80">
        <f t="shared" si="140"/>
        <v>52013</v>
      </c>
      <c r="H146" s="76">
        <v>10009942.779999999</v>
      </c>
      <c r="I146" s="82">
        <v>1041</v>
      </c>
      <c r="J146" s="79"/>
      <c r="K146" s="79"/>
      <c r="L146" s="75"/>
      <c r="M146" s="89">
        <f t="shared" ref="M146:N146" si="157">AVERAGE(E143:E146)</f>
        <v>5924.75</v>
      </c>
      <c r="N146" s="89">
        <f t="shared" si="157"/>
        <v>44975.75</v>
      </c>
      <c r="O146" s="89">
        <f t="shared" si="145"/>
        <v>50900.5</v>
      </c>
      <c r="P146" s="89">
        <f t="shared" si="146"/>
        <v>9668675.3200000003</v>
      </c>
      <c r="Q146" s="89">
        <f t="shared" si="147"/>
        <v>1093.75</v>
      </c>
      <c r="S146" s="4"/>
    </row>
    <row r="147" spans="1:19">
      <c r="A147" s="5">
        <v>37163</v>
      </c>
      <c r="B147" s="8">
        <v>38</v>
      </c>
      <c r="C147" s="102">
        <f t="shared" si="139"/>
        <v>37156</v>
      </c>
      <c r="E147" s="75">
        <v>6336</v>
      </c>
      <c r="F147" s="75">
        <v>46388</v>
      </c>
      <c r="G147" s="80">
        <f t="shared" si="140"/>
        <v>52724</v>
      </c>
      <c r="H147" s="76">
        <v>10106710.550000001</v>
      </c>
      <c r="I147" s="82">
        <v>1077</v>
      </c>
      <c r="J147" s="79"/>
      <c r="K147" s="79"/>
      <c r="L147" s="75"/>
      <c r="M147" s="89">
        <f t="shared" ref="M147:N147" si="158">AVERAGE(E144:E147)</f>
        <v>5878.75</v>
      </c>
      <c r="N147" s="89">
        <f t="shared" si="158"/>
        <v>45158.5</v>
      </c>
      <c r="O147" s="89">
        <f t="shared" si="145"/>
        <v>51037.25</v>
      </c>
      <c r="P147" s="89">
        <f t="shared" si="146"/>
        <v>9779313.0100000016</v>
      </c>
      <c r="Q147" s="89">
        <f t="shared" si="147"/>
        <v>1086.5</v>
      </c>
      <c r="S147" s="4"/>
    </row>
    <row r="148" spans="1:19">
      <c r="A148" s="5">
        <v>37170</v>
      </c>
      <c r="B148" s="8">
        <v>39</v>
      </c>
      <c r="C148" s="102">
        <f t="shared" si="139"/>
        <v>37163</v>
      </c>
      <c r="E148" s="75">
        <v>7151</v>
      </c>
      <c r="F148" s="75">
        <v>46482</v>
      </c>
      <c r="G148" s="80">
        <f t="shared" si="140"/>
        <v>53633</v>
      </c>
      <c r="H148" s="76">
        <v>10209099.67</v>
      </c>
      <c r="I148" s="82">
        <v>1058</v>
      </c>
      <c r="J148" s="79"/>
      <c r="K148" s="79"/>
      <c r="L148" s="75"/>
      <c r="M148" s="89">
        <f t="shared" ref="M148:N148" si="159">AVERAGE(E145:E148)</f>
        <v>6275</v>
      </c>
      <c r="N148" s="89">
        <f t="shared" si="159"/>
        <v>45797.25</v>
      </c>
      <c r="O148" s="89">
        <f t="shared" si="145"/>
        <v>52072.25</v>
      </c>
      <c r="P148" s="89">
        <f t="shared" si="146"/>
        <v>9991336.3849999998</v>
      </c>
      <c r="Q148" s="89">
        <f t="shared" si="147"/>
        <v>1076.25</v>
      </c>
      <c r="S148" s="4"/>
    </row>
    <row r="149" spans="1:19">
      <c r="A149" s="5">
        <v>37177</v>
      </c>
      <c r="B149" s="8">
        <v>40</v>
      </c>
      <c r="C149" s="102">
        <f t="shared" si="139"/>
        <v>37170</v>
      </c>
      <c r="E149" s="75">
        <v>7804</v>
      </c>
      <c r="F149" s="75">
        <v>45716</v>
      </c>
      <c r="G149" s="80">
        <f t="shared" si="140"/>
        <v>53520</v>
      </c>
      <c r="H149" s="76">
        <v>10005664</v>
      </c>
      <c r="I149" s="82">
        <v>1099</v>
      </c>
      <c r="J149" s="79"/>
      <c r="K149" s="79"/>
      <c r="L149" s="75"/>
      <c r="M149" s="89">
        <f t="shared" ref="M149:N149" si="160">AVERAGE(E146:E149)</f>
        <v>7049</v>
      </c>
      <c r="N149" s="89">
        <f t="shared" si="160"/>
        <v>45923.5</v>
      </c>
      <c r="O149" s="89">
        <f t="shared" si="145"/>
        <v>52972.5</v>
      </c>
      <c r="P149" s="89">
        <f t="shared" si="146"/>
        <v>10082854.25</v>
      </c>
      <c r="Q149" s="89">
        <f t="shared" si="147"/>
        <v>1068.75</v>
      </c>
      <c r="S149" s="4"/>
    </row>
    <row r="150" spans="1:19">
      <c r="A150" s="5">
        <v>37184</v>
      </c>
      <c r="B150" s="8">
        <v>41</v>
      </c>
      <c r="C150" s="102">
        <f t="shared" si="139"/>
        <v>37177</v>
      </c>
      <c r="E150" s="75">
        <v>8293</v>
      </c>
      <c r="F150" s="75">
        <v>50120</v>
      </c>
      <c r="G150" s="80">
        <f t="shared" si="140"/>
        <v>58413</v>
      </c>
      <c r="H150" s="76">
        <v>10870463</v>
      </c>
      <c r="I150" s="82">
        <v>1141</v>
      </c>
      <c r="J150" s="79"/>
      <c r="K150" s="79"/>
      <c r="L150" s="75"/>
      <c r="M150" s="89">
        <f t="shared" ref="M150:N150" si="161">AVERAGE(E147:E150)</f>
        <v>7396</v>
      </c>
      <c r="N150" s="89">
        <f t="shared" si="161"/>
        <v>47176.5</v>
      </c>
      <c r="O150" s="89">
        <f t="shared" si="145"/>
        <v>54572.5</v>
      </c>
      <c r="P150" s="89">
        <f t="shared" si="146"/>
        <v>10297984.305</v>
      </c>
      <c r="Q150" s="89">
        <f t="shared" si="147"/>
        <v>1093.75</v>
      </c>
      <c r="S150" s="4"/>
    </row>
    <row r="151" spans="1:19">
      <c r="A151" s="5">
        <v>37191</v>
      </c>
      <c r="B151" s="8">
        <v>42</v>
      </c>
      <c r="C151" s="102">
        <f t="shared" si="139"/>
        <v>37184</v>
      </c>
      <c r="E151" s="75">
        <v>8115</v>
      </c>
      <c r="F151" s="75">
        <v>51963</v>
      </c>
      <c r="G151" s="80">
        <f t="shared" si="140"/>
        <v>60078</v>
      </c>
      <c r="H151" s="76">
        <v>11248579</v>
      </c>
      <c r="I151" s="82">
        <v>1127</v>
      </c>
      <c r="J151" s="79"/>
      <c r="K151" s="79"/>
      <c r="L151" s="75"/>
      <c r="M151" s="89">
        <f t="shared" ref="M151:N151" si="162">AVERAGE(E148:E151)</f>
        <v>7840.75</v>
      </c>
      <c r="N151" s="89">
        <f t="shared" si="162"/>
        <v>48570.25</v>
      </c>
      <c r="O151" s="89">
        <f t="shared" si="145"/>
        <v>56411</v>
      </c>
      <c r="P151" s="89">
        <f t="shared" si="146"/>
        <v>10583451.4175</v>
      </c>
      <c r="Q151" s="89">
        <f t="shared" si="147"/>
        <v>1106.25</v>
      </c>
      <c r="S151" s="4"/>
    </row>
    <row r="152" spans="1:19">
      <c r="A152" s="5">
        <v>37198</v>
      </c>
      <c r="B152" s="8">
        <v>43</v>
      </c>
      <c r="C152" s="102">
        <f t="shared" si="139"/>
        <v>37191</v>
      </c>
      <c r="E152" s="75">
        <v>7980</v>
      </c>
      <c r="F152" s="75">
        <v>53572</v>
      </c>
      <c r="G152" s="80">
        <f t="shared" si="140"/>
        <v>61552</v>
      </c>
      <c r="H152" s="76">
        <v>11478255.98</v>
      </c>
      <c r="I152" s="82">
        <v>1155</v>
      </c>
      <c r="J152" s="79"/>
      <c r="K152" s="79"/>
      <c r="L152" s="75"/>
      <c r="M152" s="89">
        <f t="shared" ref="M152:N152" si="163">AVERAGE(E149:E152)</f>
        <v>8048</v>
      </c>
      <c r="N152" s="89">
        <f t="shared" si="163"/>
        <v>50342.75</v>
      </c>
      <c r="O152" s="89">
        <f t="shared" si="145"/>
        <v>58390.75</v>
      </c>
      <c r="P152" s="89">
        <f t="shared" si="146"/>
        <v>10900740.495000001</v>
      </c>
      <c r="Q152" s="89">
        <f t="shared" si="147"/>
        <v>1130.5</v>
      </c>
      <c r="S152" s="4"/>
    </row>
    <row r="153" spans="1:19">
      <c r="A153" s="5">
        <v>37205</v>
      </c>
      <c r="B153" s="8">
        <v>44</v>
      </c>
      <c r="C153" s="102">
        <f t="shared" si="139"/>
        <v>37198</v>
      </c>
      <c r="E153" s="75">
        <v>8247</v>
      </c>
      <c r="F153" s="75">
        <v>55474</v>
      </c>
      <c r="G153" s="80">
        <f t="shared" si="140"/>
        <v>63721</v>
      </c>
      <c r="H153" s="76">
        <v>11934457.560000001</v>
      </c>
      <c r="I153" s="82">
        <v>1178</v>
      </c>
      <c r="J153" s="79"/>
      <c r="K153" s="79"/>
      <c r="L153" s="75"/>
      <c r="M153" s="89">
        <f t="shared" ref="M153:N153" si="164">AVERAGE(E150:E153)</f>
        <v>8158.75</v>
      </c>
      <c r="N153" s="89">
        <f t="shared" si="164"/>
        <v>52782.25</v>
      </c>
      <c r="O153" s="89">
        <f t="shared" si="145"/>
        <v>60941</v>
      </c>
      <c r="P153" s="89">
        <f t="shared" si="146"/>
        <v>11382938.885000002</v>
      </c>
      <c r="Q153" s="89">
        <f t="shared" si="147"/>
        <v>1150.25</v>
      </c>
      <c r="S153" s="4"/>
    </row>
    <row r="154" spans="1:19">
      <c r="A154" s="5">
        <v>37212</v>
      </c>
      <c r="B154" s="8">
        <v>45</v>
      </c>
      <c r="C154" s="102">
        <f t="shared" si="139"/>
        <v>37205</v>
      </c>
      <c r="E154" s="75">
        <v>6423</v>
      </c>
      <c r="F154" s="75">
        <v>53358</v>
      </c>
      <c r="G154" s="80">
        <f t="shared" si="140"/>
        <v>59781</v>
      </c>
      <c r="H154" s="76">
        <v>11421015.939999999</v>
      </c>
      <c r="I154" s="82">
        <v>1052</v>
      </c>
      <c r="J154" s="79"/>
      <c r="K154" s="79"/>
      <c r="L154" s="75"/>
      <c r="M154" s="89">
        <f t="shared" ref="M154:N154" si="165">AVERAGE(E151:E154)</f>
        <v>7691.25</v>
      </c>
      <c r="N154" s="89">
        <f t="shared" si="165"/>
        <v>53591.75</v>
      </c>
      <c r="O154" s="89">
        <f t="shared" si="145"/>
        <v>61283</v>
      </c>
      <c r="P154" s="89">
        <f t="shared" si="146"/>
        <v>11520577.119999999</v>
      </c>
      <c r="Q154" s="89">
        <f t="shared" si="147"/>
        <v>1128</v>
      </c>
      <c r="S154" s="4"/>
    </row>
    <row r="155" spans="1:19">
      <c r="A155" s="5">
        <v>37219</v>
      </c>
      <c r="B155" s="8">
        <v>46</v>
      </c>
      <c r="C155" s="102">
        <f t="shared" si="139"/>
        <v>37212</v>
      </c>
      <c r="E155" s="75">
        <v>11937</v>
      </c>
      <c r="F155" s="75">
        <v>48024</v>
      </c>
      <c r="G155" s="80">
        <f t="shared" si="140"/>
        <v>59961</v>
      </c>
      <c r="H155" s="76">
        <v>10375851.67</v>
      </c>
      <c r="I155" s="82">
        <v>971</v>
      </c>
      <c r="J155" s="79"/>
      <c r="K155" s="79"/>
      <c r="L155" s="75"/>
      <c r="M155" s="89">
        <f t="shared" ref="M155:N155" si="166">AVERAGE(E152:E155)</f>
        <v>8646.75</v>
      </c>
      <c r="N155" s="89">
        <f t="shared" si="166"/>
        <v>52607</v>
      </c>
      <c r="O155" s="89">
        <f t="shared" si="145"/>
        <v>61253.75</v>
      </c>
      <c r="P155" s="89">
        <f t="shared" si="146"/>
        <v>11302395.2875</v>
      </c>
      <c r="Q155" s="89">
        <f t="shared" si="147"/>
        <v>1089</v>
      </c>
      <c r="S155" s="4"/>
    </row>
    <row r="156" spans="1:19">
      <c r="A156" s="5">
        <v>37226</v>
      </c>
      <c r="B156" s="8">
        <v>47</v>
      </c>
      <c r="C156" s="102">
        <f t="shared" si="139"/>
        <v>37219</v>
      </c>
      <c r="E156" s="75">
        <v>11475</v>
      </c>
      <c r="F156" s="75">
        <v>67095</v>
      </c>
      <c r="G156" s="80">
        <f t="shared" si="140"/>
        <v>78570</v>
      </c>
      <c r="H156" s="76">
        <v>14321353.470000001</v>
      </c>
      <c r="I156" s="82">
        <v>1378</v>
      </c>
      <c r="J156" s="79"/>
      <c r="K156" s="79"/>
      <c r="L156" s="75"/>
      <c r="M156" s="89">
        <f t="shared" ref="M156:N156" si="167">AVERAGE(E153:E156)</f>
        <v>9520.5</v>
      </c>
      <c r="N156" s="89">
        <f t="shared" si="167"/>
        <v>55987.75</v>
      </c>
      <c r="O156" s="89">
        <f t="shared" si="145"/>
        <v>65508.25</v>
      </c>
      <c r="P156" s="89">
        <f t="shared" si="146"/>
        <v>12013169.66</v>
      </c>
      <c r="Q156" s="89">
        <f t="shared" si="147"/>
        <v>1144.75</v>
      </c>
      <c r="S156" s="4"/>
    </row>
    <row r="157" spans="1:19">
      <c r="A157" s="5">
        <v>37233</v>
      </c>
      <c r="B157" s="8">
        <v>48</v>
      </c>
      <c r="C157" s="102">
        <f t="shared" si="139"/>
        <v>37226</v>
      </c>
      <c r="E157" s="75">
        <v>10056</v>
      </c>
      <c r="F157" s="75">
        <v>72056</v>
      </c>
      <c r="G157" s="80">
        <f t="shared" si="140"/>
        <v>82112</v>
      </c>
      <c r="H157" s="76">
        <v>15343847.529999999</v>
      </c>
      <c r="I157" s="82">
        <v>1544</v>
      </c>
      <c r="J157" s="79"/>
      <c r="K157" s="79"/>
      <c r="L157" s="75"/>
      <c r="M157" s="89">
        <f t="shared" ref="M157:N157" si="168">AVERAGE(E154:E157)</f>
        <v>9972.75</v>
      </c>
      <c r="N157" s="89">
        <f t="shared" si="168"/>
        <v>60133.25</v>
      </c>
      <c r="O157" s="89">
        <f t="shared" si="145"/>
        <v>70106</v>
      </c>
      <c r="P157" s="89">
        <f t="shared" si="146"/>
        <v>12865517.1525</v>
      </c>
      <c r="Q157" s="89">
        <f t="shared" si="147"/>
        <v>1236.25</v>
      </c>
      <c r="S157" s="4"/>
    </row>
    <row r="158" spans="1:19">
      <c r="A158" s="5">
        <v>37240</v>
      </c>
      <c r="B158" s="8">
        <v>49</v>
      </c>
      <c r="C158" s="102">
        <f t="shared" si="139"/>
        <v>37233</v>
      </c>
      <c r="E158" s="75">
        <v>9556</v>
      </c>
      <c r="F158" s="75">
        <v>68299</v>
      </c>
      <c r="G158" s="80">
        <f t="shared" si="140"/>
        <v>77855</v>
      </c>
      <c r="H158" s="76">
        <v>14819899.26</v>
      </c>
      <c r="I158" s="82">
        <v>1455</v>
      </c>
      <c r="J158" s="79"/>
      <c r="K158" s="79"/>
      <c r="L158" s="75"/>
      <c r="M158" s="89">
        <f t="shared" ref="M158:N158" si="169">AVERAGE(E155:E158)</f>
        <v>10756</v>
      </c>
      <c r="N158" s="89">
        <f t="shared" si="169"/>
        <v>63868.5</v>
      </c>
      <c r="O158" s="89">
        <f t="shared" si="145"/>
        <v>74624.5</v>
      </c>
      <c r="P158" s="89">
        <f t="shared" si="146"/>
        <v>13715237.9825</v>
      </c>
      <c r="Q158" s="89">
        <f t="shared" si="147"/>
        <v>1337</v>
      </c>
      <c r="S158" s="4"/>
    </row>
    <row r="159" spans="1:19">
      <c r="A159" s="5">
        <v>37247</v>
      </c>
      <c r="B159" s="8">
        <v>50</v>
      </c>
      <c r="C159" s="102">
        <f t="shared" si="139"/>
        <v>37240</v>
      </c>
      <c r="E159" s="75">
        <v>12784</v>
      </c>
      <c r="F159" s="75">
        <v>69168</v>
      </c>
      <c r="G159" s="80">
        <f t="shared" si="140"/>
        <v>81952</v>
      </c>
      <c r="H159" s="76">
        <v>15120402.02</v>
      </c>
      <c r="I159" s="82">
        <v>1438</v>
      </c>
      <c r="J159" s="79"/>
      <c r="K159" s="79"/>
      <c r="L159" s="75"/>
      <c r="M159" s="89">
        <f t="shared" ref="M159:N159" si="170">AVERAGE(E156:E159)</f>
        <v>10967.75</v>
      </c>
      <c r="N159" s="89">
        <f t="shared" si="170"/>
        <v>69154.5</v>
      </c>
      <c r="O159" s="89">
        <f t="shared" si="145"/>
        <v>80122.25</v>
      </c>
      <c r="P159" s="89">
        <f t="shared" si="146"/>
        <v>14901375.57</v>
      </c>
      <c r="Q159" s="89">
        <f t="shared" si="147"/>
        <v>1453.75</v>
      </c>
      <c r="S159" s="4"/>
    </row>
    <row r="160" spans="1:19">
      <c r="A160" s="5">
        <v>37254</v>
      </c>
      <c r="B160" s="8">
        <v>51</v>
      </c>
      <c r="C160" s="102">
        <f t="shared" si="139"/>
        <v>37247</v>
      </c>
      <c r="E160" s="75">
        <v>19545</v>
      </c>
      <c r="F160" s="75">
        <v>67003</v>
      </c>
      <c r="G160" s="80">
        <f t="shared" si="140"/>
        <v>86548</v>
      </c>
      <c r="H160" s="76">
        <v>14119394.060000001</v>
      </c>
      <c r="I160" s="82">
        <v>1283</v>
      </c>
      <c r="J160" s="79"/>
      <c r="K160" s="79"/>
      <c r="L160" s="75"/>
      <c r="M160" s="89">
        <f t="shared" ref="M160:N160" si="171">AVERAGE(E157:E160)</f>
        <v>12985.25</v>
      </c>
      <c r="N160" s="89">
        <f t="shared" si="171"/>
        <v>69131.5</v>
      </c>
      <c r="O160" s="89">
        <f t="shared" si="145"/>
        <v>82116.75</v>
      </c>
      <c r="P160" s="89">
        <f t="shared" si="146"/>
        <v>14850885.717500001</v>
      </c>
      <c r="Q160" s="89">
        <f t="shared" si="147"/>
        <v>1430</v>
      </c>
      <c r="S160" s="4"/>
    </row>
    <row r="161" spans="1:19">
      <c r="A161" s="5">
        <v>37261</v>
      </c>
      <c r="B161" s="8">
        <v>52</v>
      </c>
      <c r="C161" s="102">
        <f t="shared" si="139"/>
        <v>37254</v>
      </c>
      <c r="E161" s="75">
        <v>13509</v>
      </c>
      <c r="F161" s="75">
        <v>81816</v>
      </c>
      <c r="G161" s="80">
        <f t="shared" si="140"/>
        <v>95325</v>
      </c>
      <c r="H161" s="76">
        <v>16928606.879999999</v>
      </c>
      <c r="I161" s="82">
        <v>1617</v>
      </c>
      <c r="J161" s="79"/>
      <c r="K161" s="79"/>
      <c r="L161" s="75"/>
      <c r="M161" s="89">
        <f t="shared" ref="M161:N161" si="172">AVERAGE(E158:E161)</f>
        <v>13848.5</v>
      </c>
      <c r="N161" s="89">
        <f t="shared" si="172"/>
        <v>71571.5</v>
      </c>
      <c r="O161" s="89">
        <f t="shared" si="145"/>
        <v>85420</v>
      </c>
      <c r="P161" s="89">
        <f t="shared" si="146"/>
        <v>15247075.555</v>
      </c>
      <c r="Q161" s="89">
        <f t="shared" si="147"/>
        <v>1448.25</v>
      </c>
      <c r="S161" s="4"/>
    </row>
    <row r="162" spans="1:19">
      <c r="A162" s="5">
        <v>37268</v>
      </c>
      <c r="B162" s="8">
        <v>1</v>
      </c>
      <c r="C162" s="102">
        <f t="shared" si="139"/>
        <v>37261</v>
      </c>
      <c r="E162" s="75">
        <v>13645</v>
      </c>
      <c r="F162" s="75">
        <v>94941</v>
      </c>
      <c r="G162" s="80">
        <f t="shared" si="140"/>
        <v>108586</v>
      </c>
      <c r="H162" s="76">
        <v>19908484</v>
      </c>
      <c r="I162" s="82">
        <v>1748</v>
      </c>
      <c r="J162" s="79"/>
      <c r="K162" s="79"/>
      <c r="L162" s="75"/>
      <c r="M162" s="89">
        <f t="shared" ref="M162:N162" si="173">AVERAGE(E159:E162)</f>
        <v>14870.75</v>
      </c>
      <c r="N162" s="89">
        <f t="shared" si="173"/>
        <v>78232</v>
      </c>
      <c r="O162" s="89">
        <f t="shared" si="145"/>
        <v>93102.75</v>
      </c>
      <c r="P162" s="89">
        <f t="shared" si="146"/>
        <v>16519221.739999998</v>
      </c>
      <c r="Q162" s="89">
        <f t="shared" si="147"/>
        <v>1521.5</v>
      </c>
      <c r="S162" s="4"/>
    </row>
    <row r="163" spans="1:19">
      <c r="A163" s="5">
        <v>37275</v>
      </c>
      <c r="B163" s="8">
        <v>2</v>
      </c>
      <c r="C163" s="102">
        <f t="shared" si="139"/>
        <v>37268</v>
      </c>
      <c r="E163" s="75">
        <v>10558</v>
      </c>
      <c r="F163" s="75">
        <v>91927</v>
      </c>
      <c r="G163" s="80">
        <f t="shared" si="140"/>
        <v>102485</v>
      </c>
      <c r="H163" s="76">
        <v>18892989.870000001</v>
      </c>
      <c r="I163" s="82">
        <v>1721</v>
      </c>
      <c r="J163" s="79"/>
      <c r="K163" s="79"/>
      <c r="L163" s="75"/>
      <c r="M163" s="89">
        <f t="shared" ref="M163:N163" si="174">AVERAGE(E160:E163)</f>
        <v>14314.25</v>
      </c>
      <c r="N163" s="89">
        <f t="shared" si="174"/>
        <v>83921.75</v>
      </c>
      <c r="O163" s="89">
        <f t="shared" si="145"/>
        <v>98236</v>
      </c>
      <c r="P163" s="89">
        <f t="shared" si="146"/>
        <v>17462368.702500001</v>
      </c>
      <c r="Q163" s="89">
        <f t="shared" si="147"/>
        <v>1592.25</v>
      </c>
      <c r="S163" s="4"/>
    </row>
    <row r="164" spans="1:19">
      <c r="A164" s="5">
        <v>37282</v>
      </c>
      <c r="B164" s="8">
        <v>3</v>
      </c>
      <c r="C164" s="102">
        <f t="shared" si="139"/>
        <v>37275</v>
      </c>
      <c r="E164" s="75">
        <v>7513</v>
      </c>
      <c r="F164" s="75">
        <v>85085</v>
      </c>
      <c r="G164" s="80">
        <f t="shared" si="140"/>
        <v>92598</v>
      </c>
      <c r="H164" s="76">
        <v>19072223.579999998</v>
      </c>
      <c r="I164" s="82">
        <v>1554</v>
      </c>
      <c r="J164" s="79"/>
      <c r="K164" s="79"/>
      <c r="L164" s="75"/>
      <c r="M164" s="89">
        <f t="shared" ref="M164:N164" si="175">AVERAGE(E161:E164)</f>
        <v>11306.25</v>
      </c>
      <c r="N164" s="89">
        <f t="shared" si="175"/>
        <v>88442.25</v>
      </c>
      <c r="O164" s="89">
        <f t="shared" si="145"/>
        <v>99748.5</v>
      </c>
      <c r="P164" s="89">
        <f t="shared" si="146"/>
        <v>18700576.0825</v>
      </c>
      <c r="Q164" s="89">
        <f t="shared" si="147"/>
        <v>1660</v>
      </c>
      <c r="S164" s="4"/>
    </row>
    <row r="165" spans="1:19">
      <c r="A165" s="5">
        <v>37289</v>
      </c>
      <c r="B165" s="8">
        <v>4</v>
      </c>
      <c r="C165" s="102">
        <f t="shared" si="139"/>
        <v>37282</v>
      </c>
      <c r="E165" s="75">
        <v>7982</v>
      </c>
      <c r="F165" s="75">
        <v>85959</v>
      </c>
      <c r="G165" s="80">
        <f t="shared" si="140"/>
        <v>93941</v>
      </c>
      <c r="H165" s="76">
        <v>19847028.75</v>
      </c>
      <c r="I165" s="82">
        <v>1532</v>
      </c>
      <c r="J165" s="79"/>
      <c r="K165" s="79"/>
      <c r="L165" s="75"/>
      <c r="M165" s="89">
        <f t="shared" ref="M165:N165" si="176">AVERAGE(E162:E165)</f>
        <v>9924.5</v>
      </c>
      <c r="N165" s="89">
        <f t="shared" si="176"/>
        <v>89478</v>
      </c>
      <c r="O165" s="89">
        <f t="shared" si="145"/>
        <v>99402.5</v>
      </c>
      <c r="P165" s="89">
        <f t="shared" si="146"/>
        <v>19430181.550000001</v>
      </c>
      <c r="Q165" s="89">
        <f t="shared" si="147"/>
        <v>1638.75</v>
      </c>
      <c r="S165" s="4"/>
    </row>
    <row r="166" spans="1:19">
      <c r="A166" s="5">
        <v>37296</v>
      </c>
      <c r="B166" s="8">
        <v>5</v>
      </c>
      <c r="C166" s="102">
        <f t="shared" si="139"/>
        <v>37289</v>
      </c>
      <c r="E166" s="75">
        <v>7530</v>
      </c>
      <c r="F166" s="75">
        <v>85582</v>
      </c>
      <c r="G166" s="80">
        <f t="shared" si="140"/>
        <v>93112</v>
      </c>
      <c r="H166" s="76">
        <v>19521266.420000002</v>
      </c>
      <c r="I166" s="82">
        <v>1575</v>
      </c>
      <c r="J166" s="79"/>
      <c r="K166" s="79"/>
      <c r="L166" s="75"/>
      <c r="M166" s="89">
        <f t="shared" ref="M166:N166" si="177">AVERAGE(E163:E166)</f>
        <v>8395.75</v>
      </c>
      <c r="N166" s="89">
        <f t="shared" si="177"/>
        <v>87138.25</v>
      </c>
      <c r="O166" s="89">
        <f t="shared" si="145"/>
        <v>95534</v>
      </c>
      <c r="P166" s="89">
        <f t="shared" si="146"/>
        <v>19333377.155000001</v>
      </c>
      <c r="Q166" s="89">
        <f t="shared" si="147"/>
        <v>1595.5</v>
      </c>
      <c r="S166" s="4"/>
    </row>
    <row r="167" spans="1:19">
      <c r="A167" s="5">
        <v>37303</v>
      </c>
      <c r="B167" s="8">
        <v>6</v>
      </c>
      <c r="C167" s="102">
        <f t="shared" si="139"/>
        <v>37296</v>
      </c>
      <c r="E167" s="75">
        <v>6499</v>
      </c>
      <c r="F167" s="75">
        <v>85722</v>
      </c>
      <c r="G167" s="80">
        <f t="shared" si="140"/>
        <v>92221</v>
      </c>
      <c r="H167" s="76">
        <v>19842236.719999999</v>
      </c>
      <c r="I167" s="82">
        <v>1545</v>
      </c>
      <c r="J167" s="79"/>
      <c r="K167" s="79"/>
      <c r="L167" s="75"/>
      <c r="M167" s="89">
        <f t="shared" ref="M167:N167" si="178">AVERAGE(E164:E167)</f>
        <v>7381</v>
      </c>
      <c r="N167" s="89">
        <f t="shared" si="178"/>
        <v>85587</v>
      </c>
      <c r="O167" s="89">
        <f t="shared" si="145"/>
        <v>92968</v>
      </c>
      <c r="P167" s="89">
        <f t="shared" si="146"/>
        <v>19570688.8675</v>
      </c>
      <c r="Q167" s="89">
        <f t="shared" si="147"/>
        <v>1551.5</v>
      </c>
      <c r="S167" s="4"/>
    </row>
    <row r="168" spans="1:19">
      <c r="A168" s="5">
        <v>37310</v>
      </c>
      <c r="B168" s="8">
        <v>7</v>
      </c>
      <c r="C168" s="102">
        <f t="shared" si="139"/>
        <v>37303</v>
      </c>
      <c r="E168" s="75">
        <v>6184</v>
      </c>
      <c r="F168" s="75">
        <v>82282</v>
      </c>
      <c r="G168" s="80">
        <f t="shared" si="140"/>
        <v>88466</v>
      </c>
      <c r="H168" s="76">
        <v>19385526.280000001</v>
      </c>
      <c r="I168" s="82">
        <v>1584</v>
      </c>
      <c r="J168" s="79"/>
      <c r="K168" s="79"/>
      <c r="L168" s="75"/>
      <c r="M168" s="89">
        <f t="shared" ref="M168:N168" si="179">AVERAGE(E165:E168)</f>
        <v>7048.75</v>
      </c>
      <c r="N168" s="89">
        <f t="shared" si="179"/>
        <v>84886.25</v>
      </c>
      <c r="O168" s="89">
        <f t="shared" si="145"/>
        <v>91935</v>
      </c>
      <c r="P168" s="89">
        <f t="shared" si="146"/>
        <v>19649014.5425</v>
      </c>
      <c r="Q168" s="89">
        <f t="shared" si="147"/>
        <v>1559</v>
      </c>
      <c r="S168" s="4"/>
    </row>
    <row r="169" spans="1:19">
      <c r="A169" s="5">
        <v>37317</v>
      </c>
      <c r="B169" s="8">
        <v>8</v>
      </c>
      <c r="C169" s="102">
        <f t="shared" si="139"/>
        <v>37310</v>
      </c>
      <c r="E169" s="75">
        <v>6799</v>
      </c>
      <c r="F169" s="75">
        <v>82136</v>
      </c>
      <c r="G169" s="80">
        <f t="shared" si="140"/>
        <v>88935</v>
      </c>
      <c r="H169" s="76">
        <v>19400259.489999998</v>
      </c>
      <c r="I169" s="82">
        <v>1607</v>
      </c>
      <c r="J169" s="79"/>
      <c r="K169" s="79"/>
      <c r="L169" s="75"/>
      <c r="M169" s="89">
        <f t="shared" ref="M169:N169" si="180">AVERAGE(E166:E169)</f>
        <v>6753</v>
      </c>
      <c r="N169" s="89">
        <f t="shared" si="180"/>
        <v>83930.5</v>
      </c>
      <c r="O169" s="89">
        <f t="shared" si="145"/>
        <v>90683.5</v>
      </c>
      <c r="P169" s="89">
        <f t="shared" si="146"/>
        <v>19537322.227499999</v>
      </c>
      <c r="Q169" s="89">
        <f t="shared" si="147"/>
        <v>1577.75</v>
      </c>
      <c r="S169" s="4"/>
    </row>
    <row r="170" spans="1:19">
      <c r="A170" s="5">
        <v>37324</v>
      </c>
      <c r="B170" s="8">
        <v>9</v>
      </c>
      <c r="C170" s="102">
        <f t="shared" si="139"/>
        <v>37317</v>
      </c>
      <c r="E170" s="75">
        <v>6653</v>
      </c>
      <c r="F170" s="75">
        <v>82356</v>
      </c>
      <c r="G170" s="80">
        <f t="shared" si="140"/>
        <v>89009</v>
      </c>
      <c r="H170" s="76">
        <v>19229787.300000001</v>
      </c>
      <c r="I170" s="82">
        <v>1599</v>
      </c>
      <c r="J170" s="79"/>
      <c r="K170" s="79"/>
      <c r="L170" s="75"/>
      <c r="M170" s="89">
        <f t="shared" ref="M170:N170" si="181">AVERAGE(E167:E170)</f>
        <v>6533.75</v>
      </c>
      <c r="N170" s="89">
        <f t="shared" si="181"/>
        <v>83124</v>
      </c>
      <c r="O170" s="89">
        <f t="shared" si="145"/>
        <v>89657.75</v>
      </c>
      <c r="P170" s="89">
        <f t="shared" si="146"/>
        <v>19464452.447499998</v>
      </c>
      <c r="Q170" s="89">
        <f t="shared" si="147"/>
        <v>1583.75</v>
      </c>
      <c r="S170" s="4"/>
    </row>
    <row r="171" spans="1:19">
      <c r="A171" s="5">
        <v>37331</v>
      </c>
      <c r="B171" s="8">
        <v>10</v>
      </c>
      <c r="C171" s="102">
        <f t="shared" si="139"/>
        <v>37324</v>
      </c>
      <c r="E171" s="75">
        <v>5787</v>
      </c>
      <c r="F171" s="75">
        <v>80054</v>
      </c>
      <c r="G171" s="80">
        <f t="shared" si="140"/>
        <v>85841</v>
      </c>
      <c r="H171" s="76">
        <v>18611198.640000001</v>
      </c>
      <c r="I171" s="82">
        <v>1716</v>
      </c>
      <c r="J171" s="79"/>
      <c r="K171" s="79"/>
      <c r="L171" s="75"/>
      <c r="M171" s="89">
        <f t="shared" ref="M171:N171" si="182">AVERAGE(E168:E171)</f>
        <v>6355.75</v>
      </c>
      <c r="N171" s="89">
        <f t="shared" si="182"/>
        <v>81707</v>
      </c>
      <c r="O171" s="89">
        <f t="shared" si="145"/>
        <v>88062.75</v>
      </c>
      <c r="P171" s="89">
        <f t="shared" si="146"/>
        <v>19156692.927499998</v>
      </c>
      <c r="Q171" s="89">
        <f t="shared" si="147"/>
        <v>1626.5</v>
      </c>
      <c r="S171" s="4"/>
    </row>
    <row r="172" spans="1:19">
      <c r="A172" s="5">
        <v>37338</v>
      </c>
      <c r="B172" s="8">
        <v>11</v>
      </c>
      <c r="C172" s="102">
        <f t="shared" si="139"/>
        <v>37331</v>
      </c>
      <c r="E172" s="75">
        <v>6092</v>
      </c>
      <c r="F172" s="75">
        <v>76785</v>
      </c>
      <c r="G172" s="80">
        <f t="shared" si="140"/>
        <v>82877</v>
      </c>
      <c r="H172" s="76">
        <v>17919584.710000001</v>
      </c>
      <c r="I172" s="82">
        <v>1976</v>
      </c>
      <c r="J172" s="79"/>
      <c r="K172" s="79"/>
      <c r="L172" s="75"/>
      <c r="M172" s="89">
        <f t="shared" ref="M172:N172" si="183">AVERAGE(E169:E172)</f>
        <v>6332.75</v>
      </c>
      <c r="N172" s="89">
        <f t="shared" si="183"/>
        <v>80332.75</v>
      </c>
      <c r="O172" s="89">
        <f t="shared" si="145"/>
        <v>86665.5</v>
      </c>
      <c r="P172" s="89">
        <f t="shared" si="146"/>
        <v>18790207.535</v>
      </c>
      <c r="Q172" s="89">
        <f t="shared" si="147"/>
        <v>1724.5</v>
      </c>
      <c r="S172" s="4"/>
    </row>
    <row r="173" spans="1:19">
      <c r="A173" s="5">
        <v>37345</v>
      </c>
      <c r="B173" s="8">
        <v>12</v>
      </c>
      <c r="C173" s="102">
        <f t="shared" si="139"/>
        <v>37338</v>
      </c>
      <c r="E173" s="75">
        <v>5467</v>
      </c>
      <c r="F173" s="75">
        <v>71544</v>
      </c>
      <c r="G173" s="80">
        <f t="shared" si="140"/>
        <v>77011</v>
      </c>
      <c r="H173" s="76">
        <v>16640271.460000001</v>
      </c>
      <c r="I173" s="82">
        <v>1908</v>
      </c>
      <c r="J173" s="79"/>
      <c r="K173" s="79"/>
      <c r="L173" s="75"/>
      <c r="M173" s="89">
        <f t="shared" ref="M173:N173" si="184">AVERAGE(E170:E173)</f>
        <v>5999.75</v>
      </c>
      <c r="N173" s="89">
        <f t="shared" si="184"/>
        <v>77684.75</v>
      </c>
      <c r="O173" s="89">
        <f t="shared" si="145"/>
        <v>83684.5</v>
      </c>
      <c r="P173" s="89">
        <f t="shared" si="146"/>
        <v>18100210.5275</v>
      </c>
      <c r="Q173" s="89">
        <f t="shared" si="147"/>
        <v>1799.75</v>
      </c>
      <c r="S173" s="4"/>
    </row>
    <row r="174" spans="1:19">
      <c r="A174" s="5">
        <v>37352</v>
      </c>
      <c r="B174" s="8">
        <v>13</v>
      </c>
      <c r="C174" s="102">
        <f t="shared" si="139"/>
        <v>37345</v>
      </c>
      <c r="E174" s="75">
        <v>6845</v>
      </c>
      <c r="F174" s="75">
        <v>75235</v>
      </c>
      <c r="G174" s="80">
        <f t="shared" si="140"/>
        <v>82080</v>
      </c>
      <c r="H174" s="76">
        <v>17648016.52</v>
      </c>
      <c r="I174" s="82">
        <v>2206</v>
      </c>
      <c r="J174" s="79"/>
      <c r="K174" s="79"/>
      <c r="L174" s="75"/>
      <c r="M174" s="89">
        <f t="shared" ref="M174:N174" si="185">AVERAGE(E171:E174)</f>
        <v>6047.75</v>
      </c>
      <c r="N174" s="89">
        <f t="shared" si="185"/>
        <v>75904.5</v>
      </c>
      <c r="O174" s="89">
        <f t="shared" si="145"/>
        <v>81952.25</v>
      </c>
      <c r="P174" s="89">
        <f t="shared" si="146"/>
        <v>17704767.8325</v>
      </c>
      <c r="Q174" s="89">
        <f t="shared" si="147"/>
        <v>1951.5</v>
      </c>
      <c r="S174" s="4"/>
    </row>
    <row r="175" spans="1:19">
      <c r="A175" s="5">
        <v>37359</v>
      </c>
      <c r="B175" s="8">
        <v>14</v>
      </c>
      <c r="C175" s="102">
        <f t="shared" si="139"/>
        <v>37352</v>
      </c>
      <c r="E175" s="75">
        <v>6751</v>
      </c>
      <c r="F175" s="75">
        <v>71073</v>
      </c>
      <c r="G175" s="80">
        <f t="shared" si="140"/>
        <v>77824</v>
      </c>
      <c r="H175" s="76">
        <v>16365620.800000001</v>
      </c>
      <c r="I175" s="82">
        <v>2167</v>
      </c>
      <c r="J175" s="79"/>
      <c r="K175" s="79"/>
      <c r="L175" s="75"/>
      <c r="M175" s="89">
        <f t="shared" ref="M175:N175" si="186">AVERAGE(E172:E175)</f>
        <v>6288.75</v>
      </c>
      <c r="N175" s="89">
        <f t="shared" si="186"/>
        <v>73659.25</v>
      </c>
      <c r="O175" s="89">
        <f t="shared" si="145"/>
        <v>79948</v>
      </c>
      <c r="P175" s="89">
        <f t="shared" si="146"/>
        <v>17143373.372499999</v>
      </c>
      <c r="Q175" s="89">
        <f t="shared" si="147"/>
        <v>2064.25</v>
      </c>
      <c r="S175" s="4"/>
    </row>
    <row r="176" spans="1:19">
      <c r="A176" s="5">
        <v>37366</v>
      </c>
      <c r="B176" s="8">
        <v>15</v>
      </c>
      <c r="C176" s="102">
        <f t="shared" si="139"/>
        <v>37359</v>
      </c>
      <c r="E176" s="75">
        <v>5362</v>
      </c>
      <c r="F176" s="75">
        <v>66703</v>
      </c>
      <c r="G176" s="80">
        <f t="shared" si="140"/>
        <v>72065</v>
      </c>
      <c r="H176" s="76">
        <v>15453643.01</v>
      </c>
      <c r="I176" s="82">
        <v>2053</v>
      </c>
      <c r="J176" s="79"/>
      <c r="K176" s="79"/>
      <c r="L176" s="75"/>
      <c r="M176" s="89">
        <f t="shared" ref="M176:N176" si="187">AVERAGE(E173:E176)</f>
        <v>6106.25</v>
      </c>
      <c r="N176" s="89">
        <f t="shared" si="187"/>
        <v>71138.75</v>
      </c>
      <c r="O176" s="89">
        <f t="shared" si="145"/>
        <v>77245</v>
      </c>
      <c r="P176" s="89">
        <f t="shared" si="146"/>
        <v>16526887.9475</v>
      </c>
      <c r="Q176" s="89">
        <f t="shared" si="147"/>
        <v>2083.5</v>
      </c>
      <c r="S176" s="4"/>
    </row>
    <row r="177" spans="1:19">
      <c r="A177" s="5">
        <v>37373</v>
      </c>
      <c r="B177" s="8">
        <v>16</v>
      </c>
      <c r="C177" s="102">
        <f t="shared" si="139"/>
        <v>37366</v>
      </c>
      <c r="E177" s="75">
        <v>5346</v>
      </c>
      <c r="F177" s="75">
        <v>64122</v>
      </c>
      <c r="G177" s="80">
        <f t="shared" si="140"/>
        <v>69468</v>
      </c>
      <c r="H177" s="76">
        <v>14597892.82</v>
      </c>
      <c r="I177" s="82">
        <v>1995</v>
      </c>
      <c r="J177" s="79"/>
      <c r="K177" s="79"/>
      <c r="L177" s="75"/>
      <c r="M177" s="89">
        <f t="shared" ref="M177:N177" si="188">AVERAGE(E174:E177)</f>
        <v>6076</v>
      </c>
      <c r="N177" s="89">
        <f t="shared" si="188"/>
        <v>69283.25</v>
      </c>
      <c r="O177" s="89">
        <f t="shared" si="145"/>
        <v>75359.25</v>
      </c>
      <c r="P177" s="89">
        <f t="shared" si="146"/>
        <v>16016293.2875</v>
      </c>
      <c r="Q177" s="89">
        <f t="shared" si="147"/>
        <v>2105.25</v>
      </c>
      <c r="S177" s="4"/>
    </row>
    <row r="178" spans="1:19">
      <c r="A178" s="5">
        <v>37380</v>
      </c>
      <c r="B178" s="8">
        <v>17</v>
      </c>
      <c r="C178" s="102">
        <f t="shared" si="139"/>
        <v>37373</v>
      </c>
      <c r="E178" s="75">
        <v>5237</v>
      </c>
      <c r="F178" s="75">
        <v>60928</v>
      </c>
      <c r="G178" s="80">
        <f t="shared" si="140"/>
        <v>66165</v>
      </c>
      <c r="H178" s="76">
        <v>14033785.529999999</v>
      </c>
      <c r="I178" s="82">
        <v>1850</v>
      </c>
      <c r="J178" s="79"/>
      <c r="K178" s="79"/>
      <c r="L178" s="75"/>
      <c r="M178" s="89">
        <f t="shared" ref="M178:N178" si="189">AVERAGE(E175:E178)</f>
        <v>5674</v>
      </c>
      <c r="N178" s="89">
        <f t="shared" si="189"/>
        <v>65706.5</v>
      </c>
      <c r="O178" s="89">
        <f t="shared" si="145"/>
        <v>71380.5</v>
      </c>
      <c r="P178" s="89">
        <f t="shared" si="146"/>
        <v>15112735.540000001</v>
      </c>
      <c r="Q178" s="89">
        <f t="shared" si="147"/>
        <v>2016.25</v>
      </c>
      <c r="S178" s="4"/>
    </row>
    <row r="179" spans="1:19">
      <c r="A179" s="5">
        <v>37387</v>
      </c>
      <c r="B179" s="8">
        <v>18</v>
      </c>
      <c r="C179" s="102">
        <f t="shared" si="139"/>
        <v>37380</v>
      </c>
      <c r="E179" s="75">
        <v>6756</v>
      </c>
      <c r="F179" s="75">
        <v>58056</v>
      </c>
      <c r="G179" s="80">
        <f t="shared" si="140"/>
        <v>64812</v>
      </c>
      <c r="H179" s="76">
        <v>13085503.42</v>
      </c>
      <c r="I179" s="82">
        <v>1787</v>
      </c>
      <c r="J179" s="79"/>
      <c r="K179" s="79"/>
      <c r="L179" s="75"/>
      <c r="M179" s="89">
        <f t="shared" ref="M179:N179" si="190">AVERAGE(E176:E179)</f>
        <v>5675.25</v>
      </c>
      <c r="N179" s="89">
        <f t="shared" si="190"/>
        <v>62452.25</v>
      </c>
      <c r="O179" s="89">
        <f t="shared" si="145"/>
        <v>68127.5</v>
      </c>
      <c r="P179" s="89">
        <f t="shared" si="146"/>
        <v>14292706.195</v>
      </c>
      <c r="Q179" s="89">
        <f t="shared" si="147"/>
        <v>1921.25</v>
      </c>
      <c r="S179" s="4"/>
    </row>
    <row r="180" spans="1:19">
      <c r="A180" s="5">
        <v>37394</v>
      </c>
      <c r="B180" s="8">
        <v>19</v>
      </c>
      <c r="C180" s="102">
        <f t="shared" si="139"/>
        <v>37387</v>
      </c>
      <c r="E180" s="75">
        <v>6463</v>
      </c>
      <c r="F180" s="75">
        <v>59331</v>
      </c>
      <c r="G180" s="80">
        <f t="shared" si="140"/>
        <v>65794</v>
      </c>
      <c r="H180" s="76">
        <v>13531520.43</v>
      </c>
      <c r="I180" s="82">
        <v>1980</v>
      </c>
      <c r="J180" s="79"/>
      <c r="K180" s="79"/>
      <c r="L180" s="75"/>
      <c r="M180" s="89">
        <f t="shared" ref="M180:N180" si="191">AVERAGE(E177:E180)</f>
        <v>5950.5</v>
      </c>
      <c r="N180" s="89">
        <f t="shared" si="191"/>
        <v>60609.25</v>
      </c>
      <c r="O180" s="89">
        <f t="shared" si="145"/>
        <v>66559.75</v>
      </c>
      <c r="P180" s="89">
        <f t="shared" si="146"/>
        <v>13812175.550000001</v>
      </c>
      <c r="Q180" s="89">
        <f t="shared" si="147"/>
        <v>1903</v>
      </c>
      <c r="S180" s="4"/>
    </row>
    <row r="181" spans="1:19">
      <c r="A181" s="5">
        <v>37401</v>
      </c>
      <c r="B181" s="8">
        <v>20</v>
      </c>
      <c r="C181" s="102">
        <f t="shared" si="139"/>
        <v>37394</v>
      </c>
      <c r="E181" s="75">
        <v>5577</v>
      </c>
      <c r="F181" s="75">
        <v>57623</v>
      </c>
      <c r="G181" s="80">
        <f t="shared" si="140"/>
        <v>63200</v>
      </c>
      <c r="H181" s="76">
        <v>13041598.4</v>
      </c>
      <c r="I181" s="82">
        <v>1755</v>
      </c>
      <c r="J181" s="79"/>
      <c r="K181" s="79"/>
      <c r="L181" s="75"/>
      <c r="M181" s="89">
        <f t="shared" ref="M181:N181" si="192">AVERAGE(E178:E181)</f>
        <v>6008.25</v>
      </c>
      <c r="N181" s="89">
        <f t="shared" si="192"/>
        <v>58984.5</v>
      </c>
      <c r="O181" s="89">
        <f t="shared" si="145"/>
        <v>64992.75</v>
      </c>
      <c r="P181" s="89">
        <f t="shared" si="146"/>
        <v>13423101.944999998</v>
      </c>
      <c r="Q181" s="89">
        <f t="shared" si="147"/>
        <v>1843</v>
      </c>
      <c r="S181" s="4"/>
    </row>
    <row r="182" spans="1:19">
      <c r="A182" s="5">
        <v>37408</v>
      </c>
      <c r="B182" s="8">
        <v>21</v>
      </c>
      <c r="C182" s="102">
        <f t="shared" si="139"/>
        <v>37401</v>
      </c>
      <c r="E182" s="75">
        <v>5107</v>
      </c>
      <c r="F182" s="75">
        <v>54272</v>
      </c>
      <c r="G182" s="80">
        <f t="shared" si="140"/>
        <v>59379</v>
      </c>
      <c r="H182" s="76">
        <v>12161440.35</v>
      </c>
      <c r="I182" s="82">
        <v>1713</v>
      </c>
      <c r="J182" s="79"/>
      <c r="K182" s="79"/>
      <c r="L182" s="75"/>
      <c r="M182" s="89">
        <f t="shared" ref="M182:N182" si="193">AVERAGE(E179:E182)</f>
        <v>5975.75</v>
      </c>
      <c r="N182" s="89">
        <f t="shared" si="193"/>
        <v>57320.5</v>
      </c>
      <c r="O182" s="89">
        <f t="shared" si="145"/>
        <v>63296.25</v>
      </c>
      <c r="P182" s="89">
        <f t="shared" si="146"/>
        <v>12955015.65</v>
      </c>
      <c r="Q182" s="89">
        <f t="shared" si="147"/>
        <v>1808.75</v>
      </c>
      <c r="S182" s="4"/>
    </row>
    <row r="183" spans="1:19">
      <c r="A183" s="5">
        <v>37415</v>
      </c>
      <c r="B183" s="8">
        <v>22</v>
      </c>
      <c r="C183" s="102">
        <f t="shared" si="139"/>
        <v>37408</v>
      </c>
      <c r="E183" s="75">
        <v>5941</v>
      </c>
      <c r="F183" s="75">
        <v>55317</v>
      </c>
      <c r="G183" s="80">
        <f t="shared" si="140"/>
        <v>61258</v>
      </c>
      <c r="H183" s="76">
        <v>12357927.1</v>
      </c>
      <c r="I183" s="82">
        <v>1767</v>
      </c>
      <c r="J183" s="79"/>
      <c r="K183" s="79"/>
      <c r="L183" s="75"/>
      <c r="M183" s="89">
        <f t="shared" ref="M183:N183" si="194">AVERAGE(E180:E183)</f>
        <v>5772</v>
      </c>
      <c r="N183" s="89">
        <f t="shared" si="194"/>
        <v>56635.75</v>
      </c>
      <c r="O183" s="89">
        <f t="shared" si="145"/>
        <v>62407.75</v>
      </c>
      <c r="P183" s="89">
        <f t="shared" si="146"/>
        <v>12773121.57</v>
      </c>
      <c r="Q183" s="89">
        <f t="shared" si="147"/>
        <v>1803.75</v>
      </c>
      <c r="S183" s="4"/>
    </row>
    <row r="184" spans="1:19">
      <c r="A184" s="5">
        <v>37422</v>
      </c>
      <c r="B184" s="8">
        <v>23</v>
      </c>
      <c r="C184" s="102">
        <f t="shared" si="139"/>
        <v>37415</v>
      </c>
      <c r="E184" s="75">
        <v>5901</v>
      </c>
      <c r="F184" s="75">
        <v>54938</v>
      </c>
      <c r="G184" s="80">
        <f t="shared" si="140"/>
        <v>60839</v>
      </c>
      <c r="H184" s="76">
        <v>12030465.699999999</v>
      </c>
      <c r="I184" s="82">
        <v>1656</v>
      </c>
      <c r="J184" s="79"/>
      <c r="K184" s="79"/>
      <c r="L184" s="75"/>
      <c r="M184" s="89">
        <f t="shared" ref="M184:N184" si="195">AVERAGE(E181:E184)</f>
        <v>5631.5</v>
      </c>
      <c r="N184" s="89">
        <f t="shared" si="195"/>
        <v>55537.5</v>
      </c>
      <c r="O184" s="89">
        <f t="shared" si="145"/>
        <v>61169</v>
      </c>
      <c r="P184" s="89">
        <f t="shared" si="146"/>
        <v>12397857.887499999</v>
      </c>
      <c r="Q184" s="89">
        <f t="shared" si="147"/>
        <v>1722.75</v>
      </c>
      <c r="S184" s="4"/>
    </row>
    <row r="185" spans="1:19">
      <c r="A185" s="5">
        <v>37429</v>
      </c>
      <c r="B185" s="8">
        <v>24</v>
      </c>
      <c r="C185" s="102">
        <f t="shared" si="139"/>
        <v>37422</v>
      </c>
      <c r="E185" s="75">
        <v>6564</v>
      </c>
      <c r="F185" s="75">
        <v>54697</v>
      </c>
      <c r="G185" s="80">
        <f t="shared" si="140"/>
        <v>61261</v>
      </c>
      <c r="H185" s="76">
        <v>11930804.59</v>
      </c>
      <c r="I185" s="82">
        <v>1835</v>
      </c>
      <c r="J185" s="79"/>
      <c r="K185" s="79"/>
      <c r="L185" s="75"/>
      <c r="M185" s="89">
        <f t="shared" ref="M185:N185" si="196">AVERAGE(E182:E185)</f>
        <v>5878.25</v>
      </c>
      <c r="N185" s="89">
        <f t="shared" si="196"/>
        <v>54806</v>
      </c>
      <c r="O185" s="89">
        <f t="shared" si="145"/>
        <v>60684.25</v>
      </c>
      <c r="P185" s="89">
        <f t="shared" si="146"/>
        <v>12120159.434999999</v>
      </c>
      <c r="Q185" s="89">
        <f t="shared" si="147"/>
        <v>1742.75</v>
      </c>
      <c r="S185" s="4"/>
    </row>
    <row r="186" spans="1:19">
      <c r="A186" s="5">
        <v>37436</v>
      </c>
      <c r="B186" s="8">
        <v>25</v>
      </c>
      <c r="C186" s="102">
        <f t="shared" si="139"/>
        <v>37429</v>
      </c>
      <c r="E186" s="75">
        <v>5144</v>
      </c>
      <c r="F186" s="75">
        <v>54658</v>
      </c>
      <c r="G186" s="80">
        <f t="shared" si="140"/>
        <v>59802</v>
      </c>
      <c r="H186" s="76">
        <v>10157775.18</v>
      </c>
      <c r="I186" s="82">
        <v>1824</v>
      </c>
      <c r="J186" s="79"/>
      <c r="K186" s="79"/>
      <c r="L186" s="75"/>
      <c r="M186" s="89">
        <f t="shared" ref="M186:N186" si="197">AVERAGE(E183:E186)</f>
        <v>5887.5</v>
      </c>
      <c r="N186" s="89">
        <f t="shared" si="197"/>
        <v>54902.5</v>
      </c>
      <c r="O186" s="89">
        <f t="shared" si="145"/>
        <v>60790</v>
      </c>
      <c r="P186" s="89">
        <f t="shared" si="146"/>
        <v>11619243.1425</v>
      </c>
      <c r="Q186" s="89">
        <f t="shared" si="147"/>
        <v>1770.5</v>
      </c>
      <c r="S186" s="4"/>
    </row>
    <row r="187" spans="1:19">
      <c r="A187" s="5">
        <v>37443</v>
      </c>
      <c r="B187" s="8">
        <v>26</v>
      </c>
      <c r="C187" s="102">
        <f t="shared" si="139"/>
        <v>37436</v>
      </c>
      <c r="E187" s="75">
        <v>12753</v>
      </c>
      <c r="F187" s="75">
        <v>50592</v>
      </c>
      <c r="G187" s="80">
        <f t="shared" si="140"/>
        <v>63345</v>
      </c>
      <c r="H187" s="76">
        <v>10877495.6</v>
      </c>
      <c r="I187" s="82">
        <v>1581</v>
      </c>
      <c r="J187" s="79"/>
      <c r="K187" s="79"/>
      <c r="L187" s="75"/>
      <c r="M187" s="89">
        <f t="shared" ref="M187:N187" si="198">AVERAGE(E184:E187)</f>
        <v>7590.5</v>
      </c>
      <c r="N187" s="89">
        <f t="shared" si="198"/>
        <v>53721.25</v>
      </c>
      <c r="O187" s="89">
        <f t="shared" si="145"/>
        <v>61311.75</v>
      </c>
      <c r="P187" s="89">
        <f t="shared" si="146"/>
        <v>11249135.2675</v>
      </c>
      <c r="Q187" s="89">
        <f t="shared" si="147"/>
        <v>1724</v>
      </c>
      <c r="S187" s="4"/>
    </row>
    <row r="188" spans="1:19">
      <c r="A188" s="5">
        <v>37450</v>
      </c>
      <c r="B188" s="8">
        <v>27</v>
      </c>
      <c r="C188" s="102">
        <f t="shared" si="139"/>
        <v>37443</v>
      </c>
      <c r="E188" s="75">
        <v>9108</v>
      </c>
      <c r="F188" s="75">
        <v>57557</v>
      </c>
      <c r="G188" s="80">
        <f t="shared" si="140"/>
        <v>66665</v>
      </c>
      <c r="H188" s="76">
        <v>11533520.52</v>
      </c>
      <c r="I188" s="82">
        <v>1540</v>
      </c>
      <c r="J188" s="79"/>
      <c r="K188" s="79"/>
      <c r="L188" s="75"/>
      <c r="M188" s="89">
        <f t="shared" ref="M188:N188" si="199">AVERAGE(E185:E188)</f>
        <v>8392.25</v>
      </c>
      <c r="N188" s="89">
        <f t="shared" si="199"/>
        <v>54376</v>
      </c>
      <c r="O188" s="89">
        <f t="shared" si="145"/>
        <v>62768.25</v>
      </c>
      <c r="P188" s="89">
        <f t="shared" si="146"/>
        <v>11124898.9725</v>
      </c>
      <c r="Q188" s="89">
        <f t="shared" si="147"/>
        <v>1695</v>
      </c>
      <c r="S188" s="4"/>
    </row>
    <row r="189" spans="1:19">
      <c r="A189" s="5">
        <v>37457</v>
      </c>
      <c r="B189" s="8">
        <v>28</v>
      </c>
      <c r="C189" s="102">
        <f t="shared" si="139"/>
        <v>37450</v>
      </c>
      <c r="E189" s="75">
        <v>5757</v>
      </c>
      <c r="F189" s="75">
        <v>59008</v>
      </c>
      <c r="G189" s="80">
        <f t="shared" si="140"/>
        <v>64765</v>
      </c>
      <c r="H189" s="76">
        <v>12386079.710000001</v>
      </c>
      <c r="I189" s="82">
        <v>1607</v>
      </c>
      <c r="J189" s="79"/>
      <c r="K189" s="79"/>
      <c r="L189" s="75"/>
      <c r="M189" s="89">
        <f t="shared" ref="M189:N189" si="200">AVERAGE(E186:E189)</f>
        <v>8190.5</v>
      </c>
      <c r="N189" s="89">
        <f t="shared" si="200"/>
        <v>55453.75</v>
      </c>
      <c r="O189" s="89">
        <f t="shared" si="145"/>
        <v>63644.25</v>
      </c>
      <c r="P189" s="89">
        <f t="shared" si="146"/>
        <v>11238717.752500001</v>
      </c>
      <c r="Q189" s="89">
        <f t="shared" si="147"/>
        <v>1638</v>
      </c>
      <c r="S189" s="4"/>
    </row>
    <row r="190" spans="1:19">
      <c r="A190" s="5">
        <v>37464</v>
      </c>
      <c r="B190" s="8">
        <v>29</v>
      </c>
      <c r="C190" s="102">
        <f t="shared" si="139"/>
        <v>37457</v>
      </c>
      <c r="E190" s="75">
        <v>6512</v>
      </c>
      <c r="F190" s="75">
        <v>54442</v>
      </c>
      <c r="G190" s="80">
        <f t="shared" si="140"/>
        <v>60954</v>
      </c>
      <c r="H190" s="76">
        <v>11824772.779999999</v>
      </c>
      <c r="I190" s="82">
        <v>1529</v>
      </c>
      <c r="J190" s="79"/>
      <c r="K190" s="79"/>
      <c r="L190" s="75"/>
      <c r="M190" s="89">
        <f t="shared" ref="M190:N190" si="201">AVERAGE(E187:E190)</f>
        <v>8532.5</v>
      </c>
      <c r="N190" s="89">
        <f t="shared" si="201"/>
        <v>55399.75</v>
      </c>
      <c r="O190" s="89">
        <f t="shared" si="145"/>
        <v>63932.25</v>
      </c>
      <c r="P190" s="89">
        <f t="shared" si="146"/>
        <v>11655467.1525</v>
      </c>
      <c r="Q190" s="89">
        <f t="shared" si="147"/>
        <v>1564.25</v>
      </c>
      <c r="S190" s="4"/>
    </row>
    <row r="191" spans="1:19">
      <c r="A191" s="5">
        <v>37471</v>
      </c>
      <c r="B191" s="8">
        <v>30</v>
      </c>
      <c r="C191" s="102">
        <f t="shared" si="139"/>
        <v>37464</v>
      </c>
      <c r="E191" s="75">
        <v>5285</v>
      </c>
      <c r="F191" s="75">
        <v>53111</v>
      </c>
      <c r="G191" s="80">
        <f t="shared" si="140"/>
        <v>58396</v>
      </c>
      <c r="H191" s="76">
        <v>11545440.560000001</v>
      </c>
      <c r="I191" s="82">
        <v>1464</v>
      </c>
      <c r="J191" s="79"/>
      <c r="K191" s="79"/>
      <c r="L191" s="75"/>
      <c r="M191" s="89">
        <f t="shared" ref="M191:N191" si="202">AVERAGE(E188:E191)</f>
        <v>6665.5</v>
      </c>
      <c r="N191" s="89">
        <f t="shared" si="202"/>
        <v>56029.5</v>
      </c>
      <c r="O191" s="89">
        <f t="shared" si="145"/>
        <v>62695</v>
      </c>
      <c r="P191" s="89">
        <f t="shared" si="146"/>
        <v>11822453.3925</v>
      </c>
      <c r="Q191" s="89">
        <f t="shared" si="147"/>
        <v>1535</v>
      </c>
      <c r="S191" s="4"/>
    </row>
    <row r="192" spans="1:19">
      <c r="A192" s="5">
        <v>37478</v>
      </c>
      <c r="B192" s="8">
        <v>31</v>
      </c>
      <c r="C192" s="102">
        <f t="shared" si="139"/>
        <v>37471</v>
      </c>
      <c r="E192" s="75">
        <v>5849</v>
      </c>
      <c r="F192" s="75">
        <v>50564</v>
      </c>
      <c r="G192" s="80">
        <f t="shared" si="140"/>
        <v>56413</v>
      </c>
      <c r="H192" s="76">
        <v>11015097.75</v>
      </c>
      <c r="I192" s="82">
        <v>1493</v>
      </c>
      <c r="J192" s="79"/>
      <c r="K192" s="79"/>
      <c r="L192" s="75"/>
      <c r="M192" s="89">
        <f t="shared" ref="M192:N192" si="203">AVERAGE(E189:E192)</f>
        <v>5850.75</v>
      </c>
      <c r="N192" s="89">
        <f t="shared" si="203"/>
        <v>54281.25</v>
      </c>
      <c r="O192" s="89">
        <f t="shared" si="145"/>
        <v>60132</v>
      </c>
      <c r="P192" s="89">
        <f t="shared" si="146"/>
        <v>11692847.700000001</v>
      </c>
      <c r="Q192" s="89">
        <f t="shared" si="147"/>
        <v>1523.25</v>
      </c>
      <c r="S192" s="4"/>
    </row>
    <row r="193" spans="1:19">
      <c r="A193" s="5">
        <v>37485</v>
      </c>
      <c r="B193" s="8">
        <v>32</v>
      </c>
      <c r="C193" s="102">
        <f t="shared" si="139"/>
        <v>37478</v>
      </c>
      <c r="E193" s="75">
        <v>5117</v>
      </c>
      <c r="F193" s="75">
        <v>50656</v>
      </c>
      <c r="G193" s="80">
        <f t="shared" si="140"/>
        <v>55773</v>
      </c>
      <c r="H193" s="76">
        <v>11014970.75</v>
      </c>
      <c r="I193" s="82">
        <v>1452</v>
      </c>
      <c r="J193" s="79"/>
      <c r="K193" s="79"/>
      <c r="L193" s="75"/>
      <c r="M193" s="89">
        <f t="shared" ref="M193:N193" si="204">AVERAGE(E190:E193)</f>
        <v>5690.75</v>
      </c>
      <c r="N193" s="89">
        <f t="shared" si="204"/>
        <v>52193.25</v>
      </c>
      <c r="O193" s="89">
        <f t="shared" si="145"/>
        <v>57884</v>
      </c>
      <c r="P193" s="89">
        <f t="shared" si="146"/>
        <v>11350070.460000001</v>
      </c>
      <c r="Q193" s="89">
        <f t="shared" si="147"/>
        <v>1484.5</v>
      </c>
      <c r="S193" s="4"/>
    </row>
    <row r="194" spans="1:19">
      <c r="A194" s="5">
        <v>37492</v>
      </c>
      <c r="B194" s="8">
        <v>33</v>
      </c>
      <c r="C194" s="102">
        <f t="shared" si="139"/>
        <v>37485</v>
      </c>
      <c r="E194" s="75">
        <v>6365</v>
      </c>
      <c r="F194" s="75">
        <v>49974</v>
      </c>
      <c r="G194" s="80">
        <f t="shared" si="140"/>
        <v>56339</v>
      </c>
      <c r="H194" s="76">
        <v>11100439.33</v>
      </c>
      <c r="I194" s="82">
        <v>1394</v>
      </c>
      <c r="J194" s="79"/>
      <c r="K194" s="79"/>
      <c r="L194" s="75"/>
      <c r="M194" s="89">
        <f t="shared" ref="M194:N194" si="205">AVERAGE(E191:E194)</f>
        <v>5654</v>
      </c>
      <c r="N194" s="89">
        <f t="shared" si="205"/>
        <v>51076.25</v>
      </c>
      <c r="O194" s="89">
        <f t="shared" si="145"/>
        <v>56730.25</v>
      </c>
      <c r="P194" s="89">
        <f t="shared" si="146"/>
        <v>11168987.0975</v>
      </c>
      <c r="Q194" s="89">
        <f t="shared" si="147"/>
        <v>1450.75</v>
      </c>
      <c r="S194" s="4"/>
    </row>
    <row r="195" spans="1:19">
      <c r="A195" s="5">
        <v>37499</v>
      </c>
      <c r="B195" s="8">
        <v>34</v>
      </c>
      <c r="C195" s="102">
        <f t="shared" si="139"/>
        <v>37492</v>
      </c>
      <c r="E195" s="75">
        <v>5381</v>
      </c>
      <c r="F195" s="75">
        <v>49403</v>
      </c>
      <c r="G195" s="80">
        <f t="shared" si="140"/>
        <v>54784</v>
      </c>
      <c r="H195" s="76">
        <v>10825162.449999999</v>
      </c>
      <c r="I195" s="82">
        <v>1349</v>
      </c>
      <c r="J195" s="79"/>
      <c r="K195" s="79"/>
      <c r="L195" s="75"/>
      <c r="M195" s="89">
        <f t="shared" ref="M195:N195" si="206">AVERAGE(E192:E195)</f>
        <v>5678</v>
      </c>
      <c r="N195" s="89">
        <f t="shared" si="206"/>
        <v>50149.25</v>
      </c>
      <c r="O195" s="89">
        <f t="shared" si="145"/>
        <v>55827.25</v>
      </c>
      <c r="P195" s="89">
        <f t="shared" si="146"/>
        <v>10988917.57</v>
      </c>
      <c r="Q195" s="89">
        <f t="shared" si="147"/>
        <v>1422</v>
      </c>
      <c r="S195" s="4"/>
    </row>
    <row r="196" spans="1:19">
      <c r="A196" s="5">
        <v>37506</v>
      </c>
      <c r="B196" s="8">
        <v>35</v>
      </c>
      <c r="C196" s="102">
        <f t="shared" si="139"/>
        <v>37499</v>
      </c>
      <c r="E196" s="75">
        <v>5587</v>
      </c>
      <c r="F196" s="75">
        <v>45985</v>
      </c>
      <c r="G196" s="80">
        <f t="shared" si="140"/>
        <v>51572</v>
      </c>
      <c r="H196" s="76">
        <v>10059739.939999999</v>
      </c>
      <c r="I196" s="82">
        <v>1273</v>
      </c>
      <c r="J196" s="79"/>
      <c r="K196" s="79"/>
      <c r="L196" s="75"/>
      <c r="M196" s="89">
        <f t="shared" ref="M196:N196" si="207">AVERAGE(E193:E196)</f>
        <v>5612.5</v>
      </c>
      <c r="N196" s="89">
        <f t="shared" si="207"/>
        <v>49004.5</v>
      </c>
      <c r="O196" s="89">
        <f t="shared" si="145"/>
        <v>54617</v>
      </c>
      <c r="P196" s="89">
        <f t="shared" si="146"/>
        <v>10750078.1175</v>
      </c>
      <c r="Q196" s="89">
        <f t="shared" si="147"/>
        <v>1367</v>
      </c>
      <c r="S196" s="4"/>
    </row>
    <row r="197" spans="1:19">
      <c r="A197" s="5">
        <v>37513</v>
      </c>
      <c r="B197" s="8">
        <v>36</v>
      </c>
      <c r="C197" s="102">
        <f t="shared" ref="C197:C260" si="208">A196</f>
        <v>37506</v>
      </c>
      <c r="E197" s="75">
        <v>5304</v>
      </c>
      <c r="F197" s="75">
        <v>47767</v>
      </c>
      <c r="G197" s="80">
        <f t="shared" ref="G197:G260" si="209">E197+F197</f>
        <v>53071</v>
      </c>
      <c r="H197" s="76">
        <v>10456005.77</v>
      </c>
      <c r="I197" s="82">
        <v>1325</v>
      </c>
      <c r="J197" s="79"/>
      <c r="K197" s="79"/>
      <c r="L197" s="75"/>
      <c r="M197" s="89">
        <f t="shared" ref="M197:N197" si="210">AVERAGE(E194:E197)</f>
        <v>5659.25</v>
      </c>
      <c r="N197" s="89">
        <f t="shared" si="210"/>
        <v>48282.25</v>
      </c>
      <c r="O197" s="89">
        <f t="shared" si="145"/>
        <v>53941.5</v>
      </c>
      <c r="P197" s="89">
        <f t="shared" si="146"/>
        <v>10610336.872499999</v>
      </c>
      <c r="Q197" s="89">
        <f t="shared" si="147"/>
        <v>1335.25</v>
      </c>
      <c r="S197" s="4"/>
    </row>
    <row r="198" spans="1:19">
      <c r="A198" s="5">
        <v>37520</v>
      </c>
      <c r="B198" s="8">
        <v>37</v>
      </c>
      <c r="C198" s="102">
        <f t="shared" si="208"/>
        <v>37513</v>
      </c>
      <c r="E198" s="75">
        <v>5709</v>
      </c>
      <c r="F198" s="75">
        <v>46944</v>
      </c>
      <c r="G198" s="80">
        <f t="shared" si="209"/>
        <v>52653</v>
      </c>
      <c r="H198" s="76">
        <v>10427449.640000001</v>
      </c>
      <c r="I198" s="82">
        <v>1306</v>
      </c>
      <c r="J198" s="79"/>
      <c r="K198" s="79"/>
      <c r="L198" s="75"/>
      <c r="M198" s="89">
        <f t="shared" ref="M198:N198" si="211">AVERAGE(E195:E198)</f>
        <v>5495.25</v>
      </c>
      <c r="N198" s="89">
        <f t="shared" si="211"/>
        <v>47524.75</v>
      </c>
      <c r="O198" s="89">
        <f t="shared" si="145"/>
        <v>53020</v>
      </c>
      <c r="P198" s="89">
        <f t="shared" si="146"/>
        <v>10442089.449999999</v>
      </c>
      <c r="Q198" s="89">
        <f t="shared" si="147"/>
        <v>1313.25</v>
      </c>
      <c r="S198" s="4"/>
    </row>
    <row r="199" spans="1:19">
      <c r="A199" s="5">
        <v>37527</v>
      </c>
      <c r="B199" s="8">
        <v>38</v>
      </c>
      <c r="C199" s="102">
        <f t="shared" si="208"/>
        <v>37520</v>
      </c>
      <c r="E199" s="75">
        <v>5166</v>
      </c>
      <c r="F199" s="75">
        <v>47488</v>
      </c>
      <c r="G199" s="80">
        <f t="shared" si="209"/>
        <v>52654</v>
      </c>
      <c r="H199" s="76">
        <v>10399184.52</v>
      </c>
      <c r="I199" s="82">
        <v>1374</v>
      </c>
      <c r="J199" s="79"/>
      <c r="K199" s="79"/>
      <c r="L199" s="75"/>
      <c r="M199" s="89">
        <f t="shared" ref="M199:N199" si="212">AVERAGE(E196:E199)</f>
        <v>5441.5</v>
      </c>
      <c r="N199" s="89">
        <f t="shared" si="212"/>
        <v>47046</v>
      </c>
      <c r="O199" s="89">
        <f t="shared" si="145"/>
        <v>52487.5</v>
      </c>
      <c r="P199" s="89">
        <f t="shared" si="146"/>
        <v>10335594.967500001</v>
      </c>
      <c r="Q199" s="89">
        <f t="shared" si="147"/>
        <v>1319.5</v>
      </c>
      <c r="S199" s="4"/>
    </row>
    <row r="200" spans="1:19">
      <c r="A200" s="5">
        <v>37534</v>
      </c>
      <c r="B200" s="8">
        <v>39</v>
      </c>
      <c r="C200" s="102">
        <f t="shared" si="208"/>
        <v>37527</v>
      </c>
      <c r="E200" s="75">
        <v>5647</v>
      </c>
      <c r="F200" s="75">
        <v>47015</v>
      </c>
      <c r="G200" s="80">
        <f t="shared" si="209"/>
        <v>52662</v>
      </c>
      <c r="H200" s="76">
        <v>10634698.1</v>
      </c>
      <c r="I200" s="82">
        <v>1280</v>
      </c>
      <c r="J200" s="79"/>
      <c r="K200" s="79"/>
      <c r="L200" s="75"/>
      <c r="M200" s="89">
        <f t="shared" ref="M200:N200" si="213">AVERAGE(E197:E200)</f>
        <v>5456.5</v>
      </c>
      <c r="N200" s="89">
        <f t="shared" si="213"/>
        <v>47303.5</v>
      </c>
      <c r="O200" s="89">
        <f t="shared" ref="O200:O263" si="214">AVERAGE(G197:G200)</f>
        <v>52760</v>
      </c>
      <c r="P200" s="89">
        <f t="shared" ref="P200:P263" si="215">AVERAGE(H197:H200)</f>
        <v>10479334.5075</v>
      </c>
      <c r="Q200" s="89">
        <f t="shared" ref="Q200:Q263" si="216">AVERAGE(I197:I200)</f>
        <v>1321.25</v>
      </c>
      <c r="S200" s="4"/>
    </row>
    <row r="201" spans="1:19">
      <c r="A201" s="5">
        <v>37541</v>
      </c>
      <c r="B201" s="8">
        <v>40</v>
      </c>
      <c r="C201" s="102">
        <f t="shared" si="208"/>
        <v>37534</v>
      </c>
      <c r="E201" s="75">
        <v>6726</v>
      </c>
      <c r="F201" s="75">
        <v>47018</v>
      </c>
      <c r="G201" s="80">
        <f t="shared" si="209"/>
        <v>53744</v>
      </c>
      <c r="H201" s="76">
        <v>10461525.199999999</v>
      </c>
      <c r="I201" s="82">
        <v>1299</v>
      </c>
      <c r="J201" s="79"/>
      <c r="K201" s="79"/>
      <c r="L201" s="75"/>
      <c r="M201" s="89">
        <f t="shared" ref="M201:N201" si="217">AVERAGE(E198:E201)</f>
        <v>5812</v>
      </c>
      <c r="N201" s="89">
        <f t="shared" si="217"/>
        <v>47116.25</v>
      </c>
      <c r="O201" s="89">
        <f t="shared" si="214"/>
        <v>52928.25</v>
      </c>
      <c r="P201" s="89">
        <f t="shared" si="215"/>
        <v>10480714.364999998</v>
      </c>
      <c r="Q201" s="89">
        <f t="shared" si="216"/>
        <v>1314.75</v>
      </c>
      <c r="S201" s="4"/>
    </row>
    <row r="202" spans="1:19">
      <c r="A202" s="5">
        <v>37548</v>
      </c>
      <c r="B202" s="8">
        <v>41</v>
      </c>
      <c r="C202" s="102">
        <f t="shared" si="208"/>
        <v>37541</v>
      </c>
      <c r="E202" s="75">
        <v>6449</v>
      </c>
      <c r="F202" s="75">
        <v>47405</v>
      </c>
      <c r="G202" s="80">
        <f t="shared" si="209"/>
        <v>53854</v>
      </c>
      <c r="H202" s="76">
        <v>10329883.560000001</v>
      </c>
      <c r="I202" s="82">
        <v>1265</v>
      </c>
      <c r="J202" s="79"/>
      <c r="K202" s="79"/>
      <c r="L202" s="75"/>
      <c r="M202" s="89">
        <f t="shared" ref="M202:N202" si="218">AVERAGE(E199:E202)</f>
        <v>5997</v>
      </c>
      <c r="N202" s="89">
        <f t="shared" si="218"/>
        <v>47231.5</v>
      </c>
      <c r="O202" s="89">
        <f t="shared" si="214"/>
        <v>53228.5</v>
      </c>
      <c r="P202" s="89">
        <f t="shared" si="215"/>
        <v>10456322.844999999</v>
      </c>
      <c r="Q202" s="89">
        <f t="shared" si="216"/>
        <v>1304.5</v>
      </c>
      <c r="S202" s="4"/>
    </row>
    <row r="203" spans="1:19">
      <c r="A203" s="5">
        <v>37555</v>
      </c>
      <c r="B203" s="8">
        <v>42</v>
      </c>
      <c r="C203" s="102">
        <f t="shared" si="208"/>
        <v>37548</v>
      </c>
      <c r="E203" s="75">
        <v>6501</v>
      </c>
      <c r="F203" s="75">
        <v>50426</v>
      </c>
      <c r="G203" s="80">
        <f t="shared" si="209"/>
        <v>56927</v>
      </c>
      <c r="H203" s="76">
        <v>11217858.91</v>
      </c>
      <c r="I203" s="82">
        <v>1274</v>
      </c>
      <c r="J203" s="79"/>
      <c r="K203" s="79"/>
      <c r="L203" s="75"/>
      <c r="M203" s="89">
        <f t="shared" ref="M203:N203" si="219">AVERAGE(E200:E203)</f>
        <v>6330.75</v>
      </c>
      <c r="N203" s="89">
        <f t="shared" si="219"/>
        <v>47966</v>
      </c>
      <c r="O203" s="89">
        <f t="shared" si="214"/>
        <v>54296.75</v>
      </c>
      <c r="P203" s="89">
        <f t="shared" si="215"/>
        <v>10660991.442499999</v>
      </c>
      <c r="Q203" s="89">
        <f t="shared" si="216"/>
        <v>1279.5</v>
      </c>
      <c r="S203" s="4"/>
    </row>
    <row r="204" spans="1:19">
      <c r="A204" s="5">
        <v>37562</v>
      </c>
      <c r="B204" s="8">
        <v>43</v>
      </c>
      <c r="C204" s="102">
        <f t="shared" si="208"/>
        <v>37555</v>
      </c>
      <c r="E204" s="75">
        <v>7237</v>
      </c>
      <c r="F204" s="75">
        <v>50416</v>
      </c>
      <c r="G204" s="80">
        <f t="shared" si="209"/>
        <v>57653</v>
      </c>
      <c r="H204" s="76">
        <v>11412898.33</v>
      </c>
      <c r="I204" s="82">
        <v>1319</v>
      </c>
      <c r="J204" s="79"/>
      <c r="K204" s="79"/>
      <c r="L204" s="75"/>
      <c r="M204" s="89">
        <f t="shared" ref="M204:N204" si="220">AVERAGE(E201:E204)</f>
        <v>6728.25</v>
      </c>
      <c r="N204" s="89">
        <f t="shared" si="220"/>
        <v>48816.25</v>
      </c>
      <c r="O204" s="89">
        <f t="shared" si="214"/>
        <v>55544.5</v>
      </c>
      <c r="P204" s="89">
        <f t="shared" si="215"/>
        <v>10855541.5</v>
      </c>
      <c r="Q204" s="89">
        <f t="shared" si="216"/>
        <v>1289.25</v>
      </c>
      <c r="S204" s="4"/>
    </row>
    <row r="205" spans="1:19">
      <c r="A205" s="5">
        <v>37569</v>
      </c>
      <c r="B205" s="8">
        <v>44</v>
      </c>
      <c r="C205" s="102">
        <f t="shared" si="208"/>
        <v>37562</v>
      </c>
      <c r="E205" s="75">
        <v>6833</v>
      </c>
      <c r="F205" s="75">
        <v>51089</v>
      </c>
      <c r="G205" s="80">
        <f t="shared" si="209"/>
        <v>57922</v>
      </c>
      <c r="H205" s="76">
        <v>11306772.810000001</v>
      </c>
      <c r="I205" s="82">
        <v>1284</v>
      </c>
      <c r="J205" s="79"/>
      <c r="K205" s="79"/>
      <c r="L205" s="75"/>
      <c r="M205" s="89">
        <f t="shared" ref="M205:N205" si="221">AVERAGE(E202:E205)</f>
        <v>6755</v>
      </c>
      <c r="N205" s="89">
        <f t="shared" si="221"/>
        <v>49834</v>
      </c>
      <c r="O205" s="89">
        <f t="shared" si="214"/>
        <v>56589</v>
      </c>
      <c r="P205" s="89">
        <f t="shared" si="215"/>
        <v>11066853.4025</v>
      </c>
      <c r="Q205" s="89">
        <f t="shared" si="216"/>
        <v>1285.5</v>
      </c>
      <c r="S205" s="4"/>
    </row>
    <row r="206" spans="1:19">
      <c r="A206" s="5">
        <v>37576</v>
      </c>
      <c r="B206" s="8">
        <v>45</v>
      </c>
      <c r="C206" s="102">
        <f t="shared" si="208"/>
        <v>37569</v>
      </c>
      <c r="E206" s="75">
        <v>6240</v>
      </c>
      <c r="F206" s="75">
        <v>51125</v>
      </c>
      <c r="G206" s="80">
        <f t="shared" si="209"/>
        <v>57365</v>
      </c>
      <c r="H206" s="76">
        <v>10557172.970000001</v>
      </c>
      <c r="I206" s="82">
        <v>1323</v>
      </c>
      <c r="J206" s="79"/>
      <c r="K206" s="79"/>
      <c r="L206" s="75"/>
      <c r="M206" s="89">
        <f t="shared" ref="M206:N206" si="222">AVERAGE(E203:E206)</f>
        <v>6702.75</v>
      </c>
      <c r="N206" s="89">
        <f t="shared" si="222"/>
        <v>50764</v>
      </c>
      <c r="O206" s="89">
        <f t="shared" si="214"/>
        <v>57466.75</v>
      </c>
      <c r="P206" s="89">
        <f t="shared" si="215"/>
        <v>11123675.755000001</v>
      </c>
      <c r="Q206" s="89">
        <f t="shared" si="216"/>
        <v>1300</v>
      </c>
      <c r="S206" s="4"/>
    </row>
    <row r="207" spans="1:19">
      <c r="A207" s="5">
        <v>37583</v>
      </c>
      <c r="B207" s="8">
        <v>46</v>
      </c>
      <c r="C207" s="102">
        <f t="shared" si="208"/>
        <v>37576</v>
      </c>
      <c r="E207" s="75">
        <v>7324</v>
      </c>
      <c r="F207" s="75">
        <v>53659</v>
      </c>
      <c r="G207" s="80">
        <f t="shared" si="209"/>
        <v>60983</v>
      </c>
      <c r="H207" s="76">
        <v>12033952.550000001</v>
      </c>
      <c r="I207" s="82">
        <v>1383</v>
      </c>
      <c r="J207" s="79"/>
      <c r="K207" s="79"/>
      <c r="L207" s="75"/>
      <c r="M207" s="89">
        <f t="shared" ref="M207:N207" si="223">AVERAGE(E204:E207)</f>
        <v>6908.5</v>
      </c>
      <c r="N207" s="89">
        <f t="shared" si="223"/>
        <v>51572.25</v>
      </c>
      <c r="O207" s="89">
        <f t="shared" si="214"/>
        <v>58480.75</v>
      </c>
      <c r="P207" s="89">
        <f t="shared" si="215"/>
        <v>11327699.164999999</v>
      </c>
      <c r="Q207" s="89">
        <f t="shared" si="216"/>
        <v>1327.25</v>
      </c>
      <c r="S207" s="4"/>
    </row>
    <row r="208" spans="1:19">
      <c r="A208" s="5">
        <v>37590</v>
      </c>
      <c r="B208" s="8">
        <v>47</v>
      </c>
      <c r="C208" s="102">
        <f t="shared" si="208"/>
        <v>37583</v>
      </c>
      <c r="E208" s="75">
        <v>8334</v>
      </c>
      <c r="F208" s="75">
        <v>48814</v>
      </c>
      <c r="G208" s="80">
        <f t="shared" si="209"/>
        <v>57148</v>
      </c>
      <c r="H208" s="76">
        <v>10852012.49</v>
      </c>
      <c r="I208" s="82">
        <v>1246</v>
      </c>
      <c r="J208" s="79"/>
      <c r="K208" s="79"/>
      <c r="L208" s="75"/>
      <c r="M208" s="89">
        <f t="shared" ref="M208:N208" si="224">AVERAGE(E205:E208)</f>
        <v>7182.75</v>
      </c>
      <c r="N208" s="89">
        <f t="shared" si="224"/>
        <v>51171.75</v>
      </c>
      <c r="O208" s="89">
        <f t="shared" si="214"/>
        <v>58354.5</v>
      </c>
      <c r="P208" s="89">
        <f t="shared" si="215"/>
        <v>11187477.705</v>
      </c>
      <c r="Q208" s="89">
        <f t="shared" si="216"/>
        <v>1309</v>
      </c>
      <c r="S208" s="4"/>
    </row>
    <row r="209" spans="1:19">
      <c r="A209" s="5">
        <v>37597</v>
      </c>
      <c r="B209" s="8">
        <v>48</v>
      </c>
      <c r="C209" s="102">
        <f t="shared" si="208"/>
        <v>37590</v>
      </c>
      <c r="E209" s="75">
        <v>10438</v>
      </c>
      <c r="F209" s="75">
        <v>61281</v>
      </c>
      <c r="G209" s="80">
        <f t="shared" si="209"/>
        <v>71719</v>
      </c>
      <c r="H209" s="76">
        <v>13363224.460000001</v>
      </c>
      <c r="I209" s="82">
        <v>1494</v>
      </c>
      <c r="J209" s="79"/>
      <c r="K209" s="79"/>
      <c r="L209" s="75"/>
      <c r="M209" s="89">
        <f t="shared" ref="M209:N209" si="225">AVERAGE(E206:E209)</f>
        <v>8084</v>
      </c>
      <c r="N209" s="89">
        <f t="shared" si="225"/>
        <v>53719.75</v>
      </c>
      <c r="O209" s="89">
        <f t="shared" si="214"/>
        <v>61803.75</v>
      </c>
      <c r="P209" s="89">
        <f t="shared" si="215"/>
        <v>11701590.617500002</v>
      </c>
      <c r="Q209" s="89">
        <f t="shared" si="216"/>
        <v>1361.5</v>
      </c>
      <c r="S209" s="4"/>
    </row>
    <row r="210" spans="1:19">
      <c r="A210" s="5">
        <v>37604</v>
      </c>
      <c r="B210" s="8">
        <v>49</v>
      </c>
      <c r="C210" s="102">
        <f t="shared" si="208"/>
        <v>37597</v>
      </c>
      <c r="E210" s="75">
        <v>10279</v>
      </c>
      <c r="F210" s="75">
        <v>62414</v>
      </c>
      <c r="G210" s="80">
        <f t="shared" si="209"/>
        <v>72693</v>
      </c>
      <c r="H210" s="76">
        <v>13933948.27</v>
      </c>
      <c r="I210" s="82">
        <v>1578</v>
      </c>
      <c r="J210" s="79"/>
      <c r="K210" s="79"/>
      <c r="L210" s="75"/>
      <c r="M210" s="89">
        <f t="shared" ref="M210:N210" si="226">AVERAGE(E207:E210)</f>
        <v>9093.75</v>
      </c>
      <c r="N210" s="89">
        <f t="shared" si="226"/>
        <v>56542</v>
      </c>
      <c r="O210" s="89">
        <f t="shared" si="214"/>
        <v>65635.75</v>
      </c>
      <c r="P210" s="89">
        <f t="shared" si="215"/>
        <v>12545784.442499999</v>
      </c>
      <c r="Q210" s="89">
        <f t="shared" si="216"/>
        <v>1425.25</v>
      </c>
      <c r="S210" s="4"/>
    </row>
    <row r="211" spans="1:19">
      <c r="A211" s="5">
        <v>37611</v>
      </c>
      <c r="B211" s="8">
        <v>50</v>
      </c>
      <c r="C211" s="102">
        <f t="shared" si="208"/>
        <v>37604</v>
      </c>
      <c r="E211" s="75">
        <v>11417</v>
      </c>
      <c r="F211" s="75">
        <v>64451</v>
      </c>
      <c r="G211" s="80">
        <f t="shared" si="209"/>
        <v>75868</v>
      </c>
      <c r="H211" s="76">
        <v>14515017.1</v>
      </c>
      <c r="I211" s="82">
        <v>1500</v>
      </c>
      <c r="J211" s="79"/>
      <c r="K211" s="79"/>
      <c r="L211" s="75"/>
      <c r="M211" s="89">
        <f t="shared" ref="M211:N211" si="227">AVERAGE(E208:E211)</f>
        <v>10117</v>
      </c>
      <c r="N211" s="89">
        <f t="shared" si="227"/>
        <v>59240</v>
      </c>
      <c r="O211" s="89">
        <f t="shared" si="214"/>
        <v>69357</v>
      </c>
      <c r="P211" s="89">
        <f t="shared" si="215"/>
        <v>13166050.58</v>
      </c>
      <c r="Q211" s="89">
        <f t="shared" si="216"/>
        <v>1454.5</v>
      </c>
      <c r="S211" s="4"/>
    </row>
    <row r="212" spans="1:19">
      <c r="A212" s="5">
        <v>37618</v>
      </c>
      <c r="B212" s="8">
        <v>51</v>
      </c>
      <c r="C212" s="102">
        <f t="shared" si="208"/>
        <v>37611</v>
      </c>
      <c r="E212" s="75">
        <v>20473</v>
      </c>
      <c r="F212" s="75">
        <v>62271</v>
      </c>
      <c r="G212" s="80">
        <f t="shared" si="209"/>
        <v>82744</v>
      </c>
      <c r="H212" s="76">
        <v>13602660.859999999</v>
      </c>
      <c r="I212" s="82">
        <v>1407</v>
      </c>
      <c r="J212" s="79"/>
      <c r="K212" s="79"/>
      <c r="L212" s="75"/>
      <c r="M212" s="89">
        <f t="shared" ref="M212:N212" si="228">AVERAGE(E209:E212)</f>
        <v>13151.75</v>
      </c>
      <c r="N212" s="89">
        <f t="shared" si="228"/>
        <v>62604.25</v>
      </c>
      <c r="O212" s="89">
        <f t="shared" si="214"/>
        <v>75756</v>
      </c>
      <c r="P212" s="89">
        <f t="shared" si="215"/>
        <v>13853712.672499999</v>
      </c>
      <c r="Q212" s="89">
        <f t="shared" si="216"/>
        <v>1494.75</v>
      </c>
      <c r="S212" s="4"/>
    </row>
    <row r="213" spans="1:19">
      <c r="A213" s="5">
        <v>37625</v>
      </c>
      <c r="B213" s="8">
        <v>52</v>
      </c>
      <c r="C213" s="102">
        <f t="shared" si="208"/>
        <v>37618</v>
      </c>
      <c r="E213" s="75">
        <v>12798</v>
      </c>
      <c r="F213" s="75">
        <v>76763</v>
      </c>
      <c r="G213" s="80">
        <f t="shared" si="209"/>
        <v>89561</v>
      </c>
      <c r="H213" s="76">
        <v>15547818.26</v>
      </c>
      <c r="I213" s="82">
        <v>1582</v>
      </c>
      <c r="J213" s="79"/>
      <c r="K213" s="79"/>
      <c r="L213" s="75"/>
      <c r="M213" s="89">
        <f t="shared" ref="M213:N213" si="229">AVERAGE(E210:E213)</f>
        <v>13741.75</v>
      </c>
      <c r="N213" s="89">
        <f t="shared" si="229"/>
        <v>66474.75</v>
      </c>
      <c r="O213" s="89">
        <f t="shared" si="214"/>
        <v>80216.5</v>
      </c>
      <c r="P213" s="89">
        <f t="shared" si="215"/>
        <v>14399861.122499999</v>
      </c>
      <c r="Q213" s="89">
        <f t="shared" si="216"/>
        <v>1516.75</v>
      </c>
      <c r="S213" s="4"/>
    </row>
    <row r="214" spans="1:19">
      <c r="A214" s="5">
        <v>37632</v>
      </c>
      <c r="B214" s="8">
        <v>1</v>
      </c>
      <c r="C214" s="102">
        <f t="shared" si="208"/>
        <v>37625</v>
      </c>
      <c r="E214" s="75">
        <v>14119</v>
      </c>
      <c r="F214" s="75">
        <v>89137</v>
      </c>
      <c r="G214" s="80">
        <f t="shared" si="209"/>
        <v>103256</v>
      </c>
      <c r="H214" s="76">
        <v>18364953.32</v>
      </c>
      <c r="I214" s="82">
        <v>1738</v>
      </c>
      <c r="J214" s="79"/>
      <c r="K214" s="79"/>
      <c r="L214" s="75"/>
      <c r="M214" s="89">
        <f t="shared" ref="M214:N214" si="230">AVERAGE(E211:E214)</f>
        <v>14701.75</v>
      </c>
      <c r="N214" s="89">
        <f t="shared" si="230"/>
        <v>73155.5</v>
      </c>
      <c r="O214" s="89">
        <f t="shared" si="214"/>
        <v>87857.25</v>
      </c>
      <c r="P214" s="89">
        <f t="shared" si="215"/>
        <v>15507612.385</v>
      </c>
      <c r="Q214" s="89">
        <f t="shared" si="216"/>
        <v>1556.75</v>
      </c>
      <c r="S214" s="4"/>
    </row>
    <row r="215" spans="1:19">
      <c r="A215" s="5">
        <v>37639</v>
      </c>
      <c r="B215" s="8">
        <v>2</v>
      </c>
      <c r="C215" s="102">
        <f t="shared" si="208"/>
        <v>37632</v>
      </c>
      <c r="E215" s="75">
        <v>10201</v>
      </c>
      <c r="F215" s="75">
        <v>84610</v>
      </c>
      <c r="G215" s="80">
        <f t="shared" si="209"/>
        <v>94811</v>
      </c>
      <c r="H215" s="76">
        <v>18026295.420000002</v>
      </c>
      <c r="I215" s="82">
        <v>1770</v>
      </c>
      <c r="J215" s="79"/>
      <c r="K215" s="79"/>
      <c r="L215" s="75"/>
      <c r="M215" s="89">
        <f t="shared" ref="M215:N215" si="231">AVERAGE(E212:E215)</f>
        <v>14397.75</v>
      </c>
      <c r="N215" s="89">
        <f t="shared" si="231"/>
        <v>78195.25</v>
      </c>
      <c r="O215" s="89">
        <f t="shared" si="214"/>
        <v>92593</v>
      </c>
      <c r="P215" s="89">
        <f t="shared" si="215"/>
        <v>16385431.965</v>
      </c>
      <c r="Q215" s="89">
        <f t="shared" si="216"/>
        <v>1624.25</v>
      </c>
      <c r="S215" s="4"/>
    </row>
    <row r="216" spans="1:19">
      <c r="A216" s="5">
        <v>37646</v>
      </c>
      <c r="B216" s="8">
        <v>3</v>
      </c>
      <c r="C216" s="102">
        <f t="shared" si="208"/>
        <v>37639</v>
      </c>
      <c r="E216" s="75">
        <v>8152</v>
      </c>
      <c r="F216" s="75">
        <v>78140</v>
      </c>
      <c r="G216" s="80">
        <f t="shared" si="209"/>
        <v>86292</v>
      </c>
      <c r="H216" s="76">
        <v>17642198.690000001</v>
      </c>
      <c r="I216" s="82">
        <v>1616</v>
      </c>
      <c r="J216" s="79"/>
      <c r="K216" s="79"/>
      <c r="L216" s="75"/>
      <c r="M216" s="89">
        <f t="shared" ref="M216:N216" si="232">AVERAGE(E213:E216)</f>
        <v>11317.5</v>
      </c>
      <c r="N216" s="89">
        <f t="shared" si="232"/>
        <v>82162.5</v>
      </c>
      <c r="O216" s="89">
        <f t="shared" si="214"/>
        <v>93480</v>
      </c>
      <c r="P216" s="89">
        <f t="shared" si="215"/>
        <v>17395316.422499999</v>
      </c>
      <c r="Q216" s="89">
        <f t="shared" si="216"/>
        <v>1676.5</v>
      </c>
      <c r="S216" s="4"/>
    </row>
    <row r="217" spans="1:19">
      <c r="A217" s="5">
        <v>37653</v>
      </c>
      <c r="B217" s="8">
        <v>4</v>
      </c>
      <c r="C217" s="102">
        <f t="shared" si="208"/>
        <v>37646</v>
      </c>
      <c r="E217" s="75">
        <v>8475</v>
      </c>
      <c r="F217" s="75">
        <v>80549</v>
      </c>
      <c r="G217" s="80">
        <f t="shared" si="209"/>
        <v>89024</v>
      </c>
      <c r="H217" s="76">
        <v>18702992.670000002</v>
      </c>
      <c r="I217" s="82">
        <v>1613</v>
      </c>
      <c r="J217" s="79"/>
      <c r="K217" s="79"/>
      <c r="L217" s="75"/>
      <c r="M217" s="89">
        <f t="shared" ref="M217:N217" si="233">AVERAGE(E214:E217)</f>
        <v>10236.75</v>
      </c>
      <c r="N217" s="89">
        <f t="shared" si="233"/>
        <v>83109</v>
      </c>
      <c r="O217" s="89">
        <f t="shared" si="214"/>
        <v>93345.75</v>
      </c>
      <c r="P217" s="89">
        <f t="shared" si="215"/>
        <v>18184110.025000002</v>
      </c>
      <c r="Q217" s="89">
        <f t="shared" si="216"/>
        <v>1684.25</v>
      </c>
      <c r="S217" s="4"/>
    </row>
    <row r="218" spans="1:19">
      <c r="A218" s="5">
        <v>37660</v>
      </c>
      <c r="B218" s="8">
        <v>5</v>
      </c>
      <c r="C218" s="102">
        <f t="shared" si="208"/>
        <v>37653</v>
      </c>
      <c r="E218" s="75">
        <v>8007</v>
      </c>
      <c r="F218" s="75">
        <v>79990</v>
      </c>
      <c r="G218" s="80">
        <f t="shared" si="209"/>
        <v>87997</v>
      </c>
      <c r="H218" s="76">
        <v>18739106.850000001</v>
      </c>
      <c r="I218" s="82">
        <v>1582</v>
      </c>
      <c r="J218" s="79"/>
      <c r="K218" s="79"/>
      <c r="L218" s="75"/>
      <c r="M218" s="89">
        <f t="shared" ref="M218:N218" si="234">AVERAGE(E215:E218)</f>
        <v>8708.75</v>
      </c>
      <c r="N218" s="89">
        <f t="shared" si="234"/>
        <v>80822.25</v>
      </c>
      <c r="O218" s="89">
        <f t="shared" si="214"/>
        <v>89531</v>
      </c>
      <c r="P218" s="89">
        <f t="shared" si="215"/>
        <v>18277648.407499999</v>
      </c>
      <c r="Q218" s="89">
        <f t="shared" si="216"/>
        <v>1645.25</v>
      </c>
      <c r="S218" s="4"/>
    </row>
    <row r="219" spans="1:19">
      <c r="A219" s="5">
        <v>37667</v>
      </c>
      <c r="B219" s="8">
        <v>6</v>
      </c>
      <c r="C219" s="102">
        <f t="shared" si="208"/>
        <v>37660</v>
      </c>
      <c r="E219" s="75">
        <v>7533</v>
      </c>
      <c r="F219" s="75">
        <v>79851</v>
      </c>
      <c r="G219" s="80">
        <f t="shared" si="209"/>
        <v>87384</v>
      </c>
      <c r="H219" s="76">
        <v>19019295.710000001</v>
      </c>
      <c r="I219" s="82">
        <v>1564</v>
      </c>
      <c r="J219" s="79"/>
      <c r="K219" s="79"/>
      <c r="L219" s="75"/>
      <c r="M219" s="89">
        <f t="shared" ref="M219:N219" si="235">AVERAGE(E216:E219)</f>
        <v>8041.75</v>
      </c>
      <c r="N219" s="89">
        <f t="shared" si="235"/>
        <v>79632.5</v>
      </c>
      <c r="O219" s="89">
        <f t="shared" si="214"/>
        <v>87674.25</v>
      </c>
      <c r="P219" s="89">
        <f t="shared" si="215"/>
        <v>18525898.48</v>
      </c>
      <c r="Q219" s="89">
        <f t="shared" si="216"/>
        <v>1593.75</v>
      </c>
      <c r="S219" s="4"/>
    </row>
    <row r="220" spans="1:19">
      <c r="A220" s="5">
        <v>37674</v>
      </c>
      <c r="B220" s="8">
        <v>7</v>
      </c>
      <c r="C220" s="102">
        <f t="shared" si="208"/>
        <v>37667</v>
      </c>
      <c r="E220" s="75">
        <v>7351</v>
      </c>
      <c r="F220" s="75">
        <v>79539</v>
      </c>
      <c r="G220" s="80">
        <f t="shared" si="209"/>
        <v>86890</v>
      </c>
      <c r="H220" s="76">
        <v>18792987.530000001</v>
      </c>
      <c r="I220" s="82">
        <v>1599</v>
      </c>
      <c r="J220" s="79"/>
      <c r="K220" s="79"/>
      <c r="L220" s="75"/>
      <c r="M220" s="89">
        <f t="shared" ref="M220:N220" si="236">AVERAGE(E217:E220)</f>
        <v>7841.5</v>
      </c>
      <c r="N220" s="89">
        <f t="shared" si="236"/>
        <v>79982.25</v>
      </c>
      <c r="O220" s="89">
        <f t="shared" si="214"/>
        <v>87823.75</v>
      </c>
      <c r="P220" s="89">
        <f t="shared" si="215"/>
        <v>18813595.690000001</v>
      </c>
      <c r="Q220" s="89">
        <f t="shared" si="216"/>
        <v>1589.5</v>
      </c>
      <c r="S220" s="4"/>
    </row>
    <row r="221" spans="1:19">
      <c r="A221" s="5">
        <v>37681</v>
      </c>
      <c r="B221" s="8">
        <v>8</v>
      </c>
      <c r="C221" s="102">
        <f t="shared" si="208"/>
        <v>37674</v>
      </c>
      <c r="E221" s="75">
        <v>7656</v>
      </c>
      <c r="F221" s="75">
        <v>81223</v>
      </c>
      <c r="G221" s="80">
        <f t="shared" si="209"/>
        <v>88879</v>
      </c>
      <c r="H221" s="76">
        <v>19506655.859999999</v>
      </c>
      <c r="I221" s="82">
        <v>1702</v>
      </c>
      <c r="J221" s="79"/>
      <c r="K221" s="79"/>
      <c r="L221" s="75"/>
      <c r="M221" s="89">
        <f t="shared" ref="M221:N221" si="237">AVERAGE(E218:E221)</f>
        <v>7636.75</v>
      </c>
      <c r="N221" s="89">
        <f t="shared" si="237"/>
        <v>80150.75</v>
      </c>
      <c r="O221" s="89">
        <f t="shared" si="214"/>
        <v>87787.5</v>
      </c>
      <c r="P221" s="89">
        <f t="shared" si="215"/>
        <v>19014511.487500001</v>
      </c>
      <c r="Q221" s="89">
        <f t="shared" si="216"/>
        <v>1611.75</v>
      </c>
      <c r="S221" s="4"/>
    </row>
    <row r="222" spans="1:19">
      <c r="A222" s="5">
        <v>37688</v>
      </c>
      <c r="B222" s="8">
        <v>9</v>
      </c>
      <c r="C222" s="102">
        <f t="shared" si="208"/>
        <v>37681</v>
      </c>
      <c r="E222" s="75">
        <v>7815</v>
      </c>
      <c r="F222" s="75">
        <v>81078</v>
      </c>
      <c r="G222" s="80">
        <f t="shared" si="209"/>
        <v>88893</v>
      </c>
      <c r="H222" s="76">
        <v>19405280.280000001</v>
      </c>
      <c r="I222" s="82">
        <v>1742</v>
      </c>
      <c r="J222" s="79"/>
      <c r="K222" s="79"/>
      <c r="L222" s="75"/>
      <c r="M222" s="89">
        <f t="shared" ref="M222:N222" si="238">AVERAGE(E219:E222)</f>
        <v>7588.75</v>
      </c>
      <c r="N222" s="89">
        <f t="shared" si="238"/>
        <v>80422.75</v>
      </c>
      <c r="O222" s="89">
        <f t="shared" si="214"/>
        <v>88011.5</v>
      </c>
      <c r="P222" s="89">
        <f t="shared" si="215"/>
        <v>19181054.844999999</v>
      </c>
      <c r="Q222" s="89">
        <f t="shared" si="216"/>
        <v>1651.75</v>
      </c>
      <c r="S222" s="4"/>
    </row>
    <row r="223" spans="1:19">
      <c r="A223" s="5">
        <v>37695</v>
      </c>
      <c r="B223" s="8">
        <v>10</v>
      </c>
      <c r="C223" s="102">
        <f t="shared" si="208"/>
        <v>37688</v>
      </c>
      <c r="E223" s="75">
        <v>7267</v>
      </c>
      <c r="F223" s="75">
        <v>79918</v>
      </c>
      <c r="G223" s="80">
        <f t="shared" si="209"/>
        <v>87185</v>
      </c>
      <c r="H223" s="76">
        <v>19079353.960000001</v>
      </c>
      <c r="I223" s="82">
        <v>1924</v>
      </c>
      <c r="J223" s="79"/>
      <c r="K223" s="79"/>
      <c r="L223" s="75"/>
      <c r="M223" s="89">
        <f t="shared" ref="M223:N223" si="239">AVERAGE(E220:E223)</f>
        <v>7522.25</v>
      </c>
      <c r="N223" s="89">
        <f t="shared" si="239"/>
        <v>80439.5</v>
      </c>
      <c r="O223" s="89">
        <f t="shared" si="214"/>
        <v>87961.75</v>
      </c>
      <c r="P223" s="89">
        <f t="shared" si="215"/>
        <v>19196069.407499999</v>
      </c>
      <c r="Q223" s="89">
        <f t="shared" si="216"/>
        <v>1741.75</v>
      </c>
      <c r="S223" s="4"/>
    </row>
    <row r="224" spans="1:19">
      <c r="A224" s="5">
        <v>37702</v>
      </c>
      <c r="B224" s="8">
        <v>11</v>
      </c>
      <c r="C224" s="102">
        <f t="shared" si="208"/>
        <v>37695</v>
      </c>
      <c r="E224" s="75">
        <v>8038</v>
      </c>
      <c r="F224" s="75">
        <v>77059</v>
      </c>
      <c r="G224" s="80">
        <f t="shared" si="209"/>
        <v>85097</v>
      </c>
      <c r="H224" s="76">
        <v>18243261.489999998</v>
      </c>
      <c r="I224" s="82">
        <v>1901</v>
      </c>
      <c r="J224" s="79"/>
      <c r="K224" s="79"/>
      <c r="L224" s="75"/>
      <c r="M224" s="89">
        <f t="shared" ref="M224:N224" si="240">AVERAGE(E221:E224)</f>
        <v>7694</v>
      </c>
      <c r="N224" s="89">
        <f t="shared" si="240"/>
        <v>79819.5</v>
      </c>
      <c r="O224" s="89">
        <f t="shared" si="214"/>
        <v>87513.5</v>
      </c>
      <c r="P224" s="89">
        <f t="shared" si="215"/>
        <v>19058637.897500001</v>
      </c>
      <c r="Q224" s="89">
        <f t="shared" si="216"/>
        <v>1817.25</v>
      </c>
      <c r="S224" s="4"/>
    </row>
    <row r="225" spans="1:19">
      <c r="A225" s="5">
        <v>37709</v>
      </c>
      <c r="B225" s="8">
        <v>12</v>
      </c>
      <c r="C225" s="102">
        <f t="shared" si="208"/>
        <v>37702</v>
      </c>
      <c r="E225" s="75">
        <v>8316</v>
      </c>
      <c r="F225" s="75">
        <v>75909</v>
      </c>
      <c r="G225" s="80">
        <f t="shared" si="209"/>
        <v>84225</v>
      </c>
      <c r="H225" s="76">
        <v>18170174.960000001</v>
      </c>
      <c r="I225" s="82">
        <v>2058</v>
      </c>
      <c r="J225" s="79"/>
      <c r="K225" s="79"/>
      <c r="L225" s="75"/>
      <c r="M225" s="89">
        <f t="shared" ref="M225:N225" si="241">AVERAGE(E222:E225)</f>
        <v>7859</v>
      </c>
      <c r="N225" s="89">
        <f t="shared" si="241"/>
        <v>78491</v>
      </c>
      <c r="O225" s="89">
        <f t="shared" si="214"/>
        <v>86350</v>
      </c>
      <c r="P225" s="89">
        <f t="shared" si="215"/>
        <v>18724517.672499999</v>
      </c>
      <c r="Q225" s="89">
        <f t="shared" si="216"/>
        <v>1906.25</v>
      </c>
      <c r="S225" s="4"/>
    </row>
    <row r="226" spans="1:19">
      <c r="A226" s="5">
        <v>37716</v>
      </c>
      <c r="B226" s="8">
        <v>13</v>
      </c>
      <c r="C226" s="102">
        <f t="shared" si="208"/>
        <v>37709</v>
      </c>
      <c r="E226" s="75">
        <v>7372</v>
      </c>
      <c r="F226" s="75">
        <v>72952</v>
      </c>
      <c r="G226" s="80">
        <f t="shared" si="209"/>
        <v>80324</v>
      </c>
      <c r="H226" s="76">
        <v>17437682.030000001</v>
      </c>
      <c r="I226" s="82">
        <v>2096</v>
      </c>
      <c r="J226" s="79"/>
      <c r="K226" s="79"/>
      <c r="L226" s="75"/>
      <c r="M226" s="89">
        <f t="shared" ref="M226:N226" si="242">AVERAGE(E223:E226)</f>
        <v>7748.25</v>
      </c>
      <c r="N226" s="89">
        <f t="shared" si="242"/>
        <v>76459.5</v>
      </c>
      <c r="O226" s="89">
        <f t="shared" si="214"/>
        <v>84207.75</v>
      </c>
      <c r="P226" s="89">
        <f t="shared" si="215"/>
        <v>18232618.109999999</v>
      </c>
      <c r="Q226" s="89">
        <f t="shared" si="216"/>
        <v>1994.75</v>
      </c>
      <c r="S226" s="4"/>
    </row>
    <row r="227" spans="1:19">
      <c r="A227" s="5">
        <v>37723</v>
      </c>
      <c r="B227" s="8">
        <v>14</v>
      </c>
      <c r="C227" s="102">
        <f t="shared" si="208"/>
        <v>37716</v>
      </c>
      <c r="E227" s="75">
        <v>9820</v>
      </c>
      <c r="F227" s="75">
        <v>67807</v>
      </c>
      <c r="G227" s="80">
        <f t="shared" si="209"/>
        <v>77627</v>
      </c>
      <c r="H227" s="76">
        <v>15670226.1</v>
      </c>
      <c r="I227" s="82">
        <v>2120</v>
      </c>
      <c r="J227" s="79"/>
      <c r="K227" s="79"/>
      <c r="L227" s="75"/>
      <c r="M227" s="89">
        <f t="shared" ref="M227:N227" si="243">AVERAGE(E224:E227)</f>
        <v>8386.5</v>
      </c>
      <c r="N227" s="89">
        <f t="shared" si="243"/>
        <v>73431.75</v>
      </c>
      <c r="O227" s="89">
        <f t="shared" si="214"/>
        <v>81818.25</v>
      </c>
      <c r="P227" s="89">
        <f t="shared" si="215"/>
        <v>17380336.145</v>
      </c>
      <c r="Q227" s="89">
        <f t="shared" si="216"/>
        <v>2043.75</v>
      </c>
      <c r="S227" s="4"/>
    </row>
    <row r="228" spans="1:19">
      <c r="A228" s="5">
        <v>37730</v>
      </c>
      <c r="B228" s="8">
        <v>15</v>
      </c>
      <c r="C228" s="102">
        <f t="shared" si="208"/>
        <v>37723</v>
      </c>
      <c r="E228" s="75">
        <v>5701</v>
      </c>
      <c r="F228" s="75">
        <v>64564</v>
      </c>
      <c r="G228" s="80">
        <f t="shared" si="209"/>
        <v>70265</v>
      </c>
      <c r="H228" s="76">
        <v>14692779.92</v>
      </c>
      <c r="I228" s="82">
        <v>1924</v>
      </c>
      <c r="J228" s="79"/>
      <c r="K228" s="79"/>
      <c r="L228" s="75"/>
      <c r="M228" s="89">
        <f t="shared" ref="M228:N228" si="244">AVERAGE(E225:E228)</f>
        <v>7802.25</v>
      </c>
      <c r="N228" s="89">
        <f t="shared" si="244"/>
        <v>70308</v>
      </c>
      <c r="O228" s="89">
        <f t="shared" si="214"/>
        <v>78110.25</v>
      </c>
      <c r="P228" s="89">
        <f t="shared" si="215"/>
        <v>16492715.752500001</v>
      </c>
      <c r="Q228" s="89">
        <f t="shared" si="216"/>
        <v>2049.5</v>
      </c>
      <c r="S228" s="4"/>
    </row>
    <row r="229" spans="1:19">
      <c r="A229" s="5">
        <v>37737</v>
      </c>
      <c r="B229" s="8">
        <v>16</v>
      </c>
      <c r="C229" s="102">
        <f t="shared" si="208"/>
        <v>37730</v>
      </c>
      <c r="E229" s="75">
        <v>7921</v>
      </c>
      <c r="F229" s="75">
        <v>65507</v>
      </c>
      <c r="G229" s="80">
        <f t="shared" si="209"/>
        <v>73428</v>
      </c>
      <c r="H229" s="76">
        <v>15110634.449999999</v>
      </c>
      <c r="I229" s="82">
        <v>2040</v>
      </c>
      <c r="J229" s="79"/>
      <c r="K229" s="79"/>
      <c r="L229" s="75"/>
      <c r="M229" s="89">
        <f t="shared" ref="M229:N229" si="245">AVERAGE(E226:E229)</f>
        <v>7703.5</v>
      </c>
      <c r="N229" s="89">
        <f t="shared" si="245"/>
        <v>67707.5</v>
      </c>
      <c r="O229" s="89">
        <f t="shared" si="214"/>
        <v>75411</v>
      </c>
      <c r="P229" s="89">
        <f t="shared" si="215"/>
        <v>15727830.625</v>
      </c>
      <c r="Q229" s="89">
        <f t="shared" si="216"/>
        <v>2045</v>
      </c>
      <c r="S229" s="4"/>
    </row>
    <row r="230" spans="1:19">
      <c r="A230" s="5">
        <v>37744</v>
      </c>
      <c r="B230" s="8">
        <v>17</v>
      </c>
      <c r="C230" s="102">
        <f t="shared" si="208"/>
        <v>37737</v>
      </c>
      <c r="E230" s="75">
        <v>6456</v>
      </c>
      <c r="F230" s="75">
        <v>63578</v>
      </c>
      <c r="G230" s="80">
        <f t="shared" si="209"/>
        <v>70034</v>
      </c>
      <c r="H230" s="76">
        <v>14181159.390000001</v>
      </c>
      <c r="I230" s="82">
        <v>1809</v>
      </c>
      <c r="J230" s="79"/>
      <c r="K230" s="79"/>
      <c r="L230" s="75"/>
      <c r="M230" s="89">
        <f t="shared" ref="M230:N230" si="246">AVERAGE(E227:E230)</f>
        <v>7474.5</v>
      </c>
      <c r="N230" s="89">
        <f t="shared" si="246"/>
        <v>65364</v>
      </c>
      <c r="O230" s="89">
        <f t="shared" si="214"/>
        <v>72838.5</v>
      </c>
      <c r="P230" s="89">
        <f t="shared" si="215"/>
        <v>14913699.965</v>
      </c>
      <c r="Q230" s="89">
        <f t="shared" si="216"/>
        <v>1973.25</v>
      </c>
      <c r="S230" s="4"/>
    </row>
    <row r="231" spans="1:19">
      <c r="A231" s="5">
        <v>37751</v>
      </c>
      <c r="B231" s="8">
        <v>18</v>
      </c>
      <c r="C231" s="102">
        <f t="shared" si="208"/>
        <v>37744</v>
      </c>
      <c r="E231" s="75">
        <v>6248</v>
      </c>
      <c r="F231" s="75">
        <v>61168</v>
      </c>
      <c r="G231" s="80">
        <f t="shared" si="209"/>
        <v>67416</v>
      </c>
      <c r="H231" s="76">
        <v>13709536.48</v>
      </c>
      <c r="I231" s="82">
        <v>1766</v>
      </c>
      <c r="J231" s="79"/>
      <c r="K231" s="79"/>
      <c r="L231" s="75"/>
      <c r="M231" s="89">
        <f t="shared" ref="M231:N231" si="247">AVERAGE(E228:E231)</f>
        <v>6581.5</v>
      </c>
      <c r="N231" s="89">
        <f t="shared" si="247"/>
        <v>63704.25</v>
      </c>
      <c r="O231" s="89">
        <f t="shared" si="214"/>
        <v>70285.75</v>
      </c>
      <c r="P231" s="89">
        <f t="shared" si="215"/>
        <v>14423527.559999999</v>
      </c>
      <c r="Q231" s="89">
        <f t="shared" si="216"/>
        <v>1884.75</v>
      </c>
      <c r="S231" s="4"/>
    </row>
    <row r="232" spans="1:19">
      <c r="A232" s="5">
        <v>37758</v>
      </c>
      <c r="B232" s="8">
        <v>19</v>
      </c>
      <c r="C232" s="102">
        <f t="shared" si="208"/>
        <v>37751</v>
      </c>
      <c r="E232" s="75">
        <v>6775</v>
      </c>
      <c r="F232" s="75">
        <v>60509</v>
      </c>
      <c r="G232" s="80">
        <f t="shared" si="209"/>
        <v>67284</v>
      </c>
      <c r="H232" s="76">
        <v>14046011.01</v>
      </c>
      <c r="I232" s="82">
        <v>1738</v>
      </c>
      <c r="J232" s="79"/>
      <c r="K232" s="79"/>
      <c r="L232" s="75"/>
      <c r="M232" s="89">
        <f t="shared" ref="M232:N232" si="248">AVERAGE(E229:E232)</f>
        <v>6850</v>
      </c>
      <c r="N232" s="89">
        <f t="shared" si="248"/>
        <v>62690.5</v>
      </c>
      <c r="O232" s="89">
        <f t="shared" si="214"/>
        <v>69540.5</v>
      </c>
      <c r="P232" s="89">
        <f t="shared" si="215"/>
        <v>14261835.3325</v>
      </c>
      <c r="Q232" s="89">
        <f t="shared" si="216"/>
        <v>1838.25</v>
      </c>
      <c r="S232" s="4"/>
    </row>
    <row r="233" spans="1:19">
      <c r="A233" s="5">
        <v>37765</v>
      </c>
      <c r="B233" s="8">
        <v>20</v>
      </c>
      <c r="C233" s="102">
        <f t="shared" si="208"/>
        <v>37758</v>
      </c>
      <c r="E233" s="75">
        <v>8125</v>
      </c>
      <c r="F233" s="75">
        <v>60087</v>
      </c>
      <c r="G233" s="80">
        <f t="shared" si="209"/>
        <v>68212</v>
      </c>
      <c r="H233" s="76">
        <v>13695376.99</v>
      </c>
      <c r="I233" s="82">
        <v>1651</v>
      </c>
      <c r="J233" s="79"/>
      <c r="K233" s="79"/>
      <c r="L233" s="75"/>
      <c r="M233" s="89">
        <f t="shared" ref="M233:N233" si="249">AVERAGE(E230:E233)</f>
        <v>6901</v>
      </c>
      <c r="N233" s="89">
        <f t="shared" si="249"/>
        <v>61335.5</v>
      </c>
      <c r="O233" s="89">
        <f t="shared" si="214"/>
        <v>68236.5</v>
      </c>
      <c r="P233" s="89">
        <f t="shared" si="215"/>
        <v>13908020.967500001</v>
      </c>
      <c r="Q233" s="89">
        <f t="shared" si="216"/>
        <v>1741</v>
      </c>
      <c r="S233" s="4"/>
    </row>
    <row r="234" spans="1:19">
      <c r="A234" s="5">
        <v>37772</v>
      </c>
      <c r="B234" s="8">
        <v>21</v>
      </c>
      <c r="C234" s="102">
        <f t="shared" si="208"/>
        <v>37765</v>
      </c>
      <c r="E234" s="75">
        <v>6266</v>
      </c>
      <c r="F234" s="75">
        <v>60374</v>
      </c>
      <c r="G234" s="80">
        <f t="shared" si="209"/>
        <v>66640</v>
      </c>
      <c r="H234" s="76">
        <v>13862487.42</v>
      </c>
      <c r="I234" s="82">
        <v>1632</v>
      </c>
      <c r="J234" s="79"/>
      <c r="K234" s="79"/>
      <c r="L234" s="75"/>
      <c r="M234" s="89">
        <f t="shared" ref="M234:N234" si="250">AVERAGE(E231:E234)</f>
        <v>6853.5</v>
      </c>
      <c r="N234" s="89">
        <f t="shared" si="250"/>
        <v>60534.5</v>
      </c>
      <c r="O234" s="89">
        <f t="shared" si="214"/>
        <v>67388</v>
      </c>
      <c r="P234" s="89">
        <f t="shared" si="215"/>
        <v>13828352.975000001</v>
      </c>
      <c r="Q234" s="89">
        <f t="shared" si="216"/>
        <v>1696.75</v>
      </c>
      <c r="S234" s="4"/>
    </row>
    <row r="235" spans="1:19">
      <c r="A235" s="5">
        <v>37779</v>
      </c>
      <c r="B235" s="8">
        <v>22</v>
      </c>
      <c r="C235" s="102">
        <f t="shared" si="208"/>
        <v>37772</v>
      </c>
      <c r="E235" s="75">
        <v>7272</v>
      </c>
      <c r="F235" s="75">
        <v>61660</v>
      </c>
      <c r="G235" s="80">
        <f t="shared" si="209"/>
        <v>68932</v>
      </c>
      <c r="H235" s="76">
        <v>14002215.83</v>
      </c>
      <c r="I235" s="82">
        <v>1601</v>
      </c>
      <c r="J235" s="79"/>
      <c r="K235" s="79"/>
      <c r="L235" s="75"/>
      <c r="M235" s="89">
        <f t="shared" ref="M235:N235" si="251">AVERAGE(E232:E235)</f>
        <v>7109.5</v>
      </c>
      <c r="N235" s="89">
        <f t="shared" si="251"/>
        <v>60657.5</v>
      </c>
      <c r="O235" s="89">
        <f t="shared" si="214"/>
        <v>67767</v>
      </c>
      <c r="P235" s="89">
        <f t="shared" si="215"/>
        <v>13901522.8125</v>
      </c>
      <c r="Q235" s="89">
        <f t="shared" si="216"/>
        <v>1655.5</v>
      </c>
      <c r="S235" s="4"/>
    </row>
    <row r="236" spans="1:19">
      <c r="A236" s="5">
        <v>37786</v>
      </c>
      <c r="B236" s="8">
        <v>23</v>
      </c>
      <c r="C236" s="102">
        <f t="shared" si="208"/>
        <v>37779</v>
      </c>
      <c r="E236" s="75">
        <v>6701</v>
      </c>
      <c r="F236" s="75">
        <v>61171</v>
      </c>
      <c r="G236" s="80">
        <f t="shared" si="209"/>
        <v>67872</v>
      </c>
      <c r="H236" s="76">
        <v>13846639.619999999</v>
      </c>
      <c r="I236" s="82">
        <v>1585</v>
      </c>
      <c r="J236" s="79"/>
      <c r="K236" s="79"/>
      <c r="L236" s="75"/>
      <c r="M236" s="89">
        <f t="shared" ref="M236:N236" si="252">AVERAGE(E233:E236)</f>
        <v>7091</v>
      </c>
      <c r="N236" s="89">
        <f t="shared" si="252"/>
        <v>60823</v>
      </c>
      <c r="O236" s="89">
        <f t="shared" si="214"/>
        <v>67914</v>
      </c>
      <c r="P236" s="89">
        <f t="shared" si="215"/>
        <v>13851679.965</v>
      </c>
      <c r="Q236" s="89">
        <f t="shared" si="216"/>
        <v>1617.25</v>
      </c>
      <c r="S236" s="4"/>
    </row>
    <row r="237" spans="1:19">
      <c r="A237" s="5">
        <v>37793</v>
      </c>
      <c r="B237" s="8">
        <v>24</v>
      </c>
      <c r="C237" s="102">
        <f t="shared" si="208"/>
        <v>37786</v>
      </c>
      <c r="E237" s="75">
        <v>6389</v>
      </c>
      <c r="F237" s="75">
        <v>61824</v>
      </c>
      <c r="G237" s="80">
        <f t="shared" si="209"/>
        <v>68213</v>
      </c>
      <c r="H237" s="76">
        <v>14136869.279999999</v>
      </c>
      <c r="I237" s="82">
        <v>1737</v>
      </c>
      <c r="J237" s="79"/>
      <c r="K237" s="79"/>
      <c r="L237" s="75"/>
      <c r="M237" s="89">
        <f t="shared" ref="M237:N237" si="253">AVERAGE(E234:E237)</f>
        <v>6657</v>
      </c>
      <c r="N237" s="89">
        <f t="shared" si="253"/>
        <v>61257.25</v>
      </c>
      <c r="O237" s="89">
        <f t="shared" si="214"/>
        <v>67914.25</v>
      </c>
      <c r="P237" s="89">
        <f t="shared" si="215"/>
        <v>13962053.0375</v>
      </c>
      <c r="Q237" s="89">
        <f t="shared" si="216"/>
        <v>1638.75</v>
      </c>
      <c r="S237" s="4"/>
    </row>
    <row r="238" spans="1:19">
      <c r="A238" s="5">
        <v>37800</v>
      </c>
      <c r="B238" s="8">
        <v>25</v>
      </c>
      <c r="C238" s="102">
        <f t="shared" si="208"/>
        <v>37793</v>
      </c>
      <c r="E238" s="75">
        <v>6817</v>
      </c>
      <c r="F238" s="75">
        <v>61283</v>
      </c>
      <c r="G238" s="80">
        <f t="shared" si="209"/>
        <v>68100</v>
      </c>
      <c r="H238" s="76">
        <v>13996303.689999999</v>
      </c>
      <c r="I238" s="82">
        <v>1733</v>
      </c>
      <c r="J238" s="79"/>
      <c r="K238" s="79"/>
      <c r="L238" s="75"/>
      <c r="M238" s="89">
        <f t="shared" ref="M238:N238" si="254">AVERAGE(E235:E238)</f>
        <v>6794.75</v>
      </c>
      <c r="N238" s="89">
        <f t="shared" si="254"/>
        <v>61484.5</v>
      </c>
      <c r="O238" s="89">
        <f t="shared" si="214"/>
        <v>68279.25</v>
      </c>
      <c r="P238" s="89">
        <f t="shared" si="215"/>
        <v>13995507.104999999</v>
      </c>
      <c r="Q238" s="89">
        <f t="shared" si="216"/>
        <v>1664</v>
      </c>
      <c r="S238" s="4"/>
    </row>
    <row r="239" spans="1:19">
      <c r="A239" s="5">
        <v>37807</v>
      </c>
      <c r="B239" s="8">
        <v>26</v>
      </c>
      <c r="C239" s="102">
        <f t="shared" si="208"/>
        <v>37800</v>
      </c>
      <c r="E239" s="75">
        <v>15838</v>
      </c>
      <c r="F239" s="75">
        <v>58628</v>
      </c>
      <c r="G239" s="80">
        <f t="shared" si="209"/>
        <v>74466</v>
      </c>
      <c r="H239" s="76">
        <v>13344260.050000001</v>
      </c>
      <c r="I239" s="82">
        <v>1526</v>
      </c>
      <c r="J239" s="79"/>
      <c r="K239" s="79"/>
      <c r="L239" s="75"/>
      <c r="M239" s="89">
        <f t="shared" ref="M239:N239" si="255">AVERAGE(E236:E239)</f>
        <v>8936.25</v>
      </c>
      <c r="N239" s="89">
        <f t="shared" si="255"/>
        <v>60726.5</v>
      </c>
      <c r="O239" s="89">
        <f t="shared" si="214"/>
        <v>69662.75</v>
      </c>
      <c r="P239" s="89">
        <f t="shared" si="215"/>
        <v>13831018.16</v>
      </c>
      <c r="Q239" s="89">
        <f t="shared" si="216"/>
        <v>1645.25</v>
      </c>
      <c r="S239" s="4"/>
    </row>
    <row r="240" spans="1:19">
      <c r="A240" s="5">
        <v>37814</v>
      </c>
      <c r="B240" s="8">
        <v>27</v>
      </c>
      <c r="C240" s="102">
        <f t="shared" si="208"/>
        <v>37807</v>
      </c>
      <c r="E240" s="75">
        <v>18146</v>
      </c>
      <c r="F240" s="75">
        <v>68398</v>
      </c>
      <c r="G240" s="80">
        <f t="shared" si="209"/>
        <v>86544</v>
      </c>
      <c r="H240" s="76">
        <v>14263256.220000001</v>
      </c>
      <c r="I240" s="82">
        <v>1656</v>
      </c>
      <c r="J240" s="79"/>
      <c r="K240" s="79"/>
      <c r="L240" s="75"/>
      <c r="M240" s="89">
        <f t="shared" ref="M240:N240" si="256">AVERAGE(E237:E240)</f>
        <v>11797.5</v>
      </c>
      <c r="N240" s="89">
        <f t="shared" si="256"/>
        <v>62533.25</v>
      </c>
      <c r="O240" s="89">
        <f t="shared" si="214"/>
        <v>74330.75</v>
      </c>
      <c r="P240" s="89">
        <f t="shared" si="215"/>
        <v>13935172.309999999</v>
      </c>
      <c r="Q240" s="89">
        <f t="shared" si="216"/>
        <v>1663</v>
      </c>
      <c r="S240" s="4"/>
    </row>
    <row r="241" spans="1:19">
      <c r="A241" s="5">
        <v>37821</v>
      </c>
      <c r="B241" s="8">
        <v>28</v>
      </c>
      <c r="C241" s="102">
        <f t="shared" si="208"/>
        <v>37814</v>
      </c>
      <c r="E241" s="75">
        <v>8190</v>
      </c>
      <c r="F241" s="75">
        <v>76228</v>
      </c>
      <c r="G241" s="80">
        <f t="shared" si="209"/>
        <v>84418</v>
      </c>
      <c r="H241" s="76">
        <v>15736049.029999999</v>
      </c>
      <c r="I241" s="82">
        <v>1766</v>
      </c>
      <c r="J241" s="79"/>
      <c r="K241" s="79"/>
      <c r="L241" s="75"/>
      <c r="M241" s="89">
        <f t="shared" ref="M241:N241" si="257">AVERAGE(E238:E241)</f>
        <v>12247.75</v>
      </c>
      <c r="N241" s="89">
        <f t="shared" si="257"/>
        <v>66134.25</v>
      </c>
      <c r="O241" s="89">
        <f t="shared" si="214"/>
        <v>78382</v>
      </c>
      <c r="P241" s="89">
        <f t="shared" si="215"/>
        <v>14334967.247500001</v>
      </c>
      <c r="Q241" s="89">
        <f t="shared" si="216"/>
        <v>1670.25</v>
      </c>
      <c r="S241" s="4"/>
    </row>
    <row r="242" spans="1:19">
      <c r="A242" s="5">
        <v>37828</v>
      </c>
      <c r="B242" s="8">
        <v>29</v>
      </c>
      <c r="C242" s="102">
        <f t="shared" si="208"/>
        <v>37821</v>
      </c>
      <c r="E242" s="75">
        <v>6350</v>
      </c>
      <c r="F242" s="75">
        <v>66670</v>
      </c>
      <c r="G242" s="80">
        <f t="shared" si="209"/>
        <v>73020</v>
      </c>
      <c r="H242" s="76">
        <v>14953108.779999999</v>
      </c>
      <c r="I242" s="82">
        <v>1686</v>
      </c>
      <c r="J242" s="79"/>
      <c r="K242" s="79"/>
      <c r="L242" s="75"/>
      <c r="M242" s="89">
        <f t="shared" ref="M242:N242" si="258">AVERAGE(E239:E242)</f>
        <v>12131</v>
      </c>
      <c r="N242" s="89">
        <f t="shared" si="258"/>
        <v>67481</v>
      </c>
      <c r="O242" s="89">
        <f t="shared" si="214"/>
        <v>79612</v>
      </c>
      <c r="P242" s="89">
        <f t="shared" si="215"/>
        <v>14574168.520000001</v>
      </c>
      <c r="Q242" s="89">
        <f t="shared" si="216"/>
        <v>1658.5</v>
      </c>
      <c r="S242" s="4"/>
    </row>
    <row r="243" spans="1:19">
      <c r="A243" s="5">
        <v>37835</v>
      </c>
      <c r="B243" s="8">
        <v>30</v>
      </c>
      <c r="C243" s="102">
        <f t="shared" si="208"/>
        <v>37828</v>
      </c>
      <c r="E243" s="75">
        <v>5999</v>
      </c>
      <c r="F243" s="75">
        <v>63327</v>
      </c>
      <c r="G243" s="80">
        <f t="shared" si="209"/>
        <v>69326</v>
      </c>
      <c r="H243" s="76">
        <v>14293093.619999999</v>
      </c>
      <c r="I243" s="82">
        <v>1727</v>
      </c>
      <c r="J243" s="79"/>
      <c r="K243" s="79"/>
      <c r="L243" s="75"/>
      <c r="M243" s="89">
        <f t="shared" ref="M243:N243" si="259">AVERAGE(E240:E243)</f>
        <v>9671.25</v>
      </c>
      <c r="N243" s="89">
        <f t="shared" si="259"/>
        <v>68655.75</v>
      </c>
      <c r="O243" s="89">
        <f t="shared" si="214"/>
        <v>78327</v>
      </c>
      <c r="P243" s="89">
        <f t="shared" si="215"/>
        <v>14811376.9125</v>
      </c>
      <c r="Q243" s="89">
        <f t="shared" si="216"/>
        <v>1708.75</v>
      </c>
      <c r="S243" s="4"/>
    </row>
    <row r="244" spans="1:19">
      <c r="A244" s="5">
        <v>37842</v>
      </c>
      <c r="B244" s="8">
        <v>31</v>
      </c>
      <c r="C244" s="102">
        <f t="shared" si="208"/>
        <v>37835</v>
      </c>
      <c r="E244" s="75">
        <v>7637</v>
      </c>
      <c r="F244" s="75">
        <v>60595</v>
      </c>
      <c r="G244" s="80">
        <f t="shared" si="209"/>
        <v>68232</v>
      </c>
      <c r="H244" s="76">
        <v>13867506.83</v>
      </c>
      <c r="I244" s="82">
        <v>1632</v>
      </c>
      <c r="J244" s="79"/>
      <c r="K244" s="79"/>
      <c r="L244" s="75"/>
      <c r="M244" s="89">
        <f t="shared" ref="M244:N244" si="260">AVERAGE(E241:E244)</f>
        <v>7044</v>
      </c>
      <c r="N244" s="89">
        <f t="shared" si="260"/>
        <v>66705</v>
      </c>
      <c r="O244" s="89">
        <f t="shared" si="214"/>
        <v>73749</v>
      </c>
      <c r="P244" s="89">
        <f t="shared" si="215"/>
        <v>14712439.564999999</v>
      </c>
      <c r="Q244" s="89">
        <f t="shared" si="216"/>
        <v>1702.75</v>
      </c>
      <c r="S244" s="4"/>
    </row>
    <row r="245" spans="1:19">
      <c r="A245" s="5">
        <v>37849</v>
      </c>
      <c r="B245" s="8">
        <v>32</v>
      </c>
      <c r="C245" s="102">
        <f t="shared" si="208"/>
        <v>37842</v>
      </c>
      <c r="E245" s="75">
        <v>5550</v>
      </c>
      <c r="F245" s="75">
        <v>61564</v>
      </c>
      <c r="G245" s="80">
        <f t="shared" si="209"/>
        <v>67114</v>
      </c>
      <c r="H245" s="76">
        <v>13983328.550000001</v>
      </c>
      <c r="I245" s="82">
        <v>1603</v>
      </c>
      <c r="J245" s="79"/>
      <c r="K245" s="79"/>
      <c r="L245" s="75"/>
      <c r="M245" s="89">
        <f t="shared" ref="M245:N245" si="261">AVERAGE(E242:E245)</f>
        <v>6384</v>
      </c>
      <c r="N245" s="89">
        <f t="shared" si="261"/>
        <v>63039</v>
      </c>
      <c r="O245" s="89">
        <f t="shared" si="214"/>
        <v>69423</v>
      </c>
      <c r="P245" s="89">
        <f t="shared" si="215"/>
        <v>14274259.445</v>
      </c>
      <c r="Q245" s="89">
        <f t="shared" si="216"/>
        <v>1662</v>
      </c>
      <c r="S245" s="4"/>
    </row>
    <row r="246" spans="1:19">
      <c r="A246" s="5">
        <v>37856</v>
      </c>
      <c r="B246" s="8">
        <v>33</v>
      </c>
      <c r="C246" s="102">
        <f t="shared" si="208"/>
        <v>37849</v>
      </c>
      <c r="E246" s="75">
        <v>6247</v>
      </c>
      <c r="F246" s="75">
        <v>60037</v>
      </c>
      <c r="G246" s="80">
        <f t="shared" si="209"/>
        <v>66284</v>
      </c>
      <c r="H246" s="76">
        <v>13305458.24</v>
      </c>
      <c r="I246" s="82">
        <v>1615</v>
      </c>
      <c r="J246" s="79"/>
      <c r="K246" s="79"/>
      <c r="L246" s="75"/>
      <c r="M246" s="89">
        <f t="shared" ref="M246:N246" si="262">AVERAGE(E243:E246)</f>
        <v>6358.25</v>
      </c>
      <c r="N246" s="89">
        <f t="shared" si="262"/>
        <v>61380.75</v>
      </c>
      <c r="O246" s="89">
        <f t="shared" si="214"/>
        <v>67739</v>
      </c>
      <c r="P246" s="89">
        <f t="shared" si="215"/>
        <v>13862346.810000001</v>
      </c>
      <c r="Q246" s="89">
        <f t="shared" si="216"/>
        <v>1644.25</v>
      </c>
      <c r="S246" s="4"/>
    </row>
    <row r="247" spans="1:19">
      <c r="A247" s="5">
        <v>37863</v>
      </c>
      <c r="B247" s="8">
        <v>34</v>
      </c>
      <c r="C247" s="102">
        <f t="shared" si="208"/>
        <v>37856</v>
      </c>
      <c r="E247" s="75">
        <v>6504</v>
      </c>
      <c r="F247" s="75">
        <v>57740</v>
      </c>
      <c r="G247" s="80">
        <f t="shared" si="209"/>
        <v>64244</v>
      </c>
      <c r="H247" s="76">
        <v>13575158.33</v>
      </c>
      <c r="I247" s="82">
        <v>1626</v>
      </c>
      <c r="J247" s="79"/>
      <c r="K247" s="79"/>
      <c r="L247" s="75"/>
      <c r="M247" s="89">
        <f t="shared" ref="M247:N247" si="263">AVERAGE(E244:E247)</f>
        <v>6484.5</v>
      </c>
      <c r="N247" s="89">
        <f t="shared" si="263"/>
        <v>59984</v>
      </c>
      <c r="O247" s="89">
        <f t="shared" si="214"/>
        <v>66468.5</v>
      </c>
      <c r="P247" s="89">
        <f t="shared" si="215"/>
        <v>13682862.987500001</v>
      </c>
      <c r="Q247" s="89">
        <f t="shared" si="216"/>
        <v>1619</v>
      </c>
      <c r="S247" s="4"/>
    </row>
    <row r="248" spans="1:19">
      <c r="A248" s="5">
        <v>37870</v>
      </c>
      <c r="B248" s="8">
        <v>35</v>
      </c>
      <c r="C248" s="102">
        <f t="shared" si="208"/>
        <v>37863</v>
      </c>
      <c r="E248" s="75">
        <v>5480</v>
      </c>
      <c r="F248" s="75">
        <v>54270</v>
      </c>
      <c r="G248" s="80">
        <f t="shared" si="209"/>
        <v>59750</v>
      </c>
      <c r="H248" s="76">
        <v>12706693.6</v>
      </c>
      <c r="I248" s="82">
        <v>1466</v>
      </c>
      <c r="J248" s="79"/>
      <c r="K248" s="79"/>
      <c r="L248" s="75"/>
      <c r="M248" s="89">
        <f t="shared" ref="M248:N248" si="264">AVERAGE(E245:E248)</f>
        <v>5945.25</v>
      </c>
      <c r="N248" s="89">
        <f t="shared" si="264"/>
        <v>58402.75</v>
      </c>
      <c r="O248" s="89">
        <f t="shared" si="214"/>
        <v>64348</v>
      </c>
      <c r="P248" s="89">
        <f t="shared" si="215"/>
        <v>13392659.68</v>
      </c>
      <c r="Q248" s="89">
        <f t="shared" si="216"/>
        <v>1577.5</v>
      </c>
      <c r="S248" s="4"/>
    </row>
    <row r="249" spans="1:19">
      <c r="A249" s="5">
        <v>37877</v>
      </c>
      <c r="B249" s="8">
        <v>36</v>
      </c>
      <c r="C249" s="102">
        <f t="shared" si="208"/>
        <v>37870</v>
      </c>
      <c r="E249" s="75">
        <v>5711</v>
      </c>
      <c r="F249" s="75">
        <v>56079</v>
      </c>
      <c r="G249" s="80">
        <f t="shared" si="209"/>
        <v>61790</v>
      </c>
      <c r="H249" s="76">
        <v>13179108.08</v>
      </c>
      <c r="I249" s="82">
        <v>1591</v>
      </c>
      <c r="J249" s="79"/>
      <c r="K249" s="79"/>
      <c r="L249" s="75"/>
      <c r="M249" s="89">
        <f t="shared" ref="M249:N249" si="265">AVERAGE(E246:E249)</f>
        <v>5985.5</v>
      </c>
      <c r="N249" s="89">
        <f t="shared" si="265"/>
        <v>57031.5</v>
      </c>
      <c r="O249" s="89">
        <f t="shared" si="214"/>
        <v>63017</v>
      </c>
      <c r="P249" s="89">
        <f t="shared" si="215"/>
        <v>13191604.5625</v>
      </c>
      <c r="Q249" s="89">
        <f t="shared" si="216"/>
        <v>1574.5</v>
      </c>
      <c r="S249" s="4"/>
    </row>
    <row r="250" spans="1:19">
      <c r="A250" s="5">
        <v>37884</v>
      </c>
      <c r="B250" s="8">
        <v>37</v>
      </c>
      <c r="C250" s="102">
        <f t="shared" si="208"/>
        <v>37877</v>
      </c>
      <c r="E250" s="75">
        <v>5531</v>
      </c>
      <c r="F250" s="75">
        <v>54975</v>
      </c>
      <c r="G250" s="80">
        <f t="shared" si="209"/>
        <v>60506</v>
      </c>
      <c r="H250" s="76">
        <v>13028149.5</v>
      </c>
      <c r="I250" s="82">
        <v>1584</v>
      </c>
      <c r="J250" s="79"/>
      <c r="K250" s="79"/>
      <c r="L250" s="75"/>
      <c r="M250" s="89">
        <f t="shared" ref="M250:N250" si="266">AVERAGE(E247:E250)</f>
        <v>5806.5</v>
      </c>
      <c r="N250" s="89">
        <f t="shared" si="266"/>
        <v>55766</v>
      </c>
      <c r="O250" s="89">
        <f t="shared" si="214"/>
        <v>61572.5</v>
      </c>
      <c r="P250" s="89">
        <f t="shared" si="215"/>
        <v>13122277.377499999</v>
      </c>
      <c r="Q250" s="89">
        <f t="shared" si="216"/>
        <v>1566.75</v>
      </c>
      <c r="S250" s="4"/>
    </row>
    <row r="251" spans="1:19">
      <c r="A251" s="5">
        <v>37891</v>
      </c>
      <c r="B251" s="8">
        <v>38</v>
      </c>
      <c r="C251" s="102">
        <f t="shared" si="208"/>
        <v>37884</v>
      </c>
      <c r="E251" s="75">
        <v>5248</v>
      </c>
      <c r="F251" s="75">
        <v>53419</v>
      </c>
      <c r="G251" s="80">
        <f t="shared" si="209"/>
        <v>58667</v>
      </c>
      <c r="H251" s="76">
        <v>12731198.59</v>
      </c>
      <c r="I251" s="82">
        <v>1693</v>
      </c>
      <c r="J251" s="79"/>
      <c r="K251" s="79"/>
      <c r="L251" s="75"/>
      <c r="M251" s="89">
        <f t="shared" ref="M251:N251" si="267">AVERAGE(E248:E251)</f>
        <v>5492.5</v>
      </c>
      <c r="N251" s="89">
        <f t="shared" si="267"/>
        <v>54685.75</v>
      </c>
      <c r="O251" s="89">
        <f t="shared" si="214"/>
        <v>60178.25</v>
      </c>
      <c r="P251" s="89">
        <f t="shared" si="215"/>
        <v>12911287.442499999</v>
      </c>
      <c r="Q251" s="89">
        <f t="shared" si="216"/>
        <v>1583.5</v>
      </c>
      <c r="S251" s="4"/>
    </row>
    <row r="252" spans="1:19">
      <c r="A252" s="5">
        <v>37898</v>
      </c>
      <c r="B252" s="8">
        <v>39</v>
      </c>
      <c r="C252" s="102">
        <f t="shared" si="208"/>
        <v>37891</v>
      </c>
      <c r="E252" s="75">
        <v>5688</v>
      </c>
      <c r="F252" s="75">
        <v>52385</v>
      </c>
      <c r="G252" s="80">
        <f t="shared" si="209"/>
        <v>58073</v>
      </c>
      <c r="H252" s="76">
        <v>12533029.039999999</v>
      </c>
      <c r="I252" s="82">
        <v>1599</v>
      </c>
      <c r="J252" s="79"/>
      <c r="K252" s="79"/>
      <c r="L252" s="75"/>
      <c r="M252" s="89">
        <f t="shared" ref="M252:N252" si="268">AVERAGE(E249:E252)</f>
        <v>5544.5</v>
      </c>
      <c r="N252" s="89">
        <f t="shared" si="268"/>
        <v>54214.5</v>
      </c>
      <c r="O252" s="89">
        <f t="shared" si="214"/>
        <v>59759</v>
      </c>
      <c r="P252" s="89">
        <f t="shared" si="215"/>
        <v>12867871.3025</v>
      </c>
      <c r="Q252" s="89">
        <f t="shared" si="216"/>
        <v>1616.75</v>
      </c>
      <c r="S252" s="4"/>
    </row>
    <row r="253" spans="1:19">
      <c r="A253" s="5">
        <v>37905</v>
      </c>
      <c r="B253" s="8">
        <v>40</v>
      </c>
      <c r="C253" s="102">
        <f t="shared" si="208"/>
        <v>37898</v>
      </c>
      <c r="E253" s="75">
        <v>6815</v>
      </c>
      <c r="F253" s="75">
        <v>51185</v>
      </c>
      <c r="G253" s="80">
        <f t="shared" si="209"/>
        <v>58000</v>
      </c>
      <c r="H253" s="76">
        <v>12183247.42</v>
      </c>
      <c r="I253" s="82">
        <v>1699</v>
      </c>
      <c r="J253" s="79"/>
      <c r="K253" s="79"/>
      <c r="L253" s="75"/>
      <c r="M253" s="89">
        <f t="shared" ref="M253:N253" si="269">AVERAGE(E250:E253)</f>
        <v>5820.5</v>
      </c>
      <c r="N253" s="89">
        <f t="shared" si="269"/>
        <v>52991</v>
      </c>
      <c r="O253" s="89">
        <f t="shared" si="214"/>
        <v>58811.5</v>
      </c>
      <c r="P253" s="89">
        <f t="shared" si="215"/>
        <v>12618906.137499999</v>
      </c>
      <c r="Q253" s="89">
        <f t="shared" si="216"/>
        <v>1643.75</v>
      </c>
      <c r="S253" s="4"/>
    </row>
    <row r="254" spans="1:19">
      <c r="A254" s="5">
        <v>37912</v>
      </c>
      <c r="B254" s="8">
        <v>41</v>
      </c>
      <c r="C254" s="102">
        <f t="shared" si="208"/>
        <v>37905</v>
      </c>
      <c r="E254" s="75">
        <v>5693</v>
      </c>
      <c r="F254" s="75">
        <v>51122</v>
      </c>
      <c r="G254" s="80">
        <f t="shared" si="209"/>
        <v>56815</v>
      </c>
      <c r="H254" s="76">
        <v>11742257.65</v>
      </c>
      <c r="I254" s="82">
        <v>1568</v>
      </c>
      <c r="J254" s="79"/>
      <c r="K254" s="79"/>
      <c r="L254" s="75"/>
      <c r="M254" s="89">
        <f t="shared" ref="M254:N254" si="270">AVERAGE(E251:E254)</f>
        <v>5861</v>
      </c>
      <c r="N254" s="89">
        <f t="shared" si="270"/>
        <v>52027.75</v>
      </c>
      <c r="O254" s="89">
        <f t="shared" si="214"/>
        <v>57888.75</v>
      </c>
      <c r="P254" s="89">
        <f t="shared" si="215"/>
        <v>12297433.174999999</v>
      </c>
      <c r="Q254" s="89">
        <f t="shared" si="216"/>
        <v>1639.75</v>
      </c>
      <c r="S254" s="4"/>
    </row>
    <row r="255" spans="1:19">
      <c r="A255" s="5">
        <v>37919</v>
      </c>
      <c r="B255" s="8">
        <v>42</v>
      </c>
      <c r="C255" s="102">
        <f t="shared" si="208"/>
        <v>37912</v>
      </c>
      <c r="E255" s="75">
        <v>5713</v>
      </c>
      <c r="F255" s="75">
        <v>51588</v>
      </c>
      <c r="G255" s="80">
        <f t="shared" si="209"/>
        <v>57301</v>
      </c>
      <c r="H255" s="76">
        <v>11949253.82</v>
      </c>
      <c r="I255" s="82">
        <v>1576</v>
      </c>
      <c r="J255" s="79"/>
      <c r="K255" s="79"/>
      <c r="L255" s="75"/>
      <c r="M255" s="89">
        <f t="shared" ref="M255:N255" si="271">AVERAGE(E252:E255)</f>
        <v>5977.25</v>
      </c>
      <c r="N255" s="89">
        <f t="shared" si="271"/>
        <v>51570</v>
      </c>
      <c r="O255" s="89">
        <f t="shared" si="214"/>
        <v>57547.25</v>
      </c>
      <c r="P255" s="89">
        <f t="shared" si="215"/>
        <v>12101946.9825</v>
      </c>
      <c r="Q255" s="89">
        <f t="shared" si="216"/>
        <v>1610.5</v>
      </c>
      <c r="S255" s="4"/>
    </row>
    <row r="256" spans="1:19">
      <c r="A256" s="5">
        <v>37926</v>
      </c>
      <c r="B256" s="8">
        <v>43</v>
      </c>
      <c r="C256" s="102">
        <f t="shared" si="208"/>
        <v>37919</v>
      </c>
      <c r="E256" s="75">
        <v>6247</v>
      </c>
      <c r="F256" s="75">
        <v>51808</v>
      </c>
      <c r="G256" s="80">
        <f t="shared" si="209"/>
        <v>58055</v>
      </c>
      <c r="H256" s="76">
        <v>12049141.24</v>
      </c>
      <c r="I256" s="82">
        <v>1585</v>
      </c>
      <c r="J256" s="79"/>
      <c r="K256" s="79"/>
      <c r="L256" s="75"/>
      <c r="M256" s="89">
        <f t="shared" ref="M256:N256" si="272">AVERAGE(E253:E256)</f>
        <v>6117</v>
      </c>
      <c r="N256" s="89">
        <f t="shared" si="272"/>
        <v>51425.75</v>
      </c>
      <c r="O256" s="89">
        <f t="shared" si="214"/>
        <v>57542.75</v>
      </c>
      <c r="P256" s="89">
        <f t="shared" si="215"/>
        <v>11980975.032500001</v>
      </c>
      <c r="Q256" s="89">
        <f t="shared" si="216"/>
        <v>1607</v>
      </c>
      <c r="S256" s="4"/>
    </row>
    <row r="257" spans="1:19">
      <c r="A257" s="5">
        <v>37933</v>
      </c>
      <c r="B257" s="8">
        <v>44</v>
      </c>
      <c r="C257" s="102">
        <f t="shared" si="208"/>
        <v>37926</v>
      </c>
      <c r="E257" s="75">
        <v>6778</v>
      </c>
      <c r="F257" s="75">
        <v>51420</v>
      </c>
      <c r="G257" s="80">
        <f t="shared" si="209"/>
        <v>58198</v>
      </c>
      <c r="H257" s="76">
        <v>12011001.59</v>
      </c>
      <c r="I257" s="82">
        <v>1457</v>
      </c>
      <c r="J257" s="79"/>
      <c r="K257" s="79"/>
      <c r="L257" s="75"/>
      <c r="M257" s="89">
        <f t="shared" ref="M257:N257" si="273">AVERAGE(E254:E257)</f>
        <v>6107.75</v>
      </c>
      <c r="N257" s="89">
        <f t="shared" si="273"/>
        <v>51484.5</v>
      </c>
      <c r="O257" s="89">
        <f t="shared" si="214"/>
        <v>57592.25</v>
      </c>
      <c r="P257" s="89">
        <f t="shared" si="215"/>
        <v>11937913.574999999</v>
      </c>
      <c r="Q257" s="89">
        <f t="shared" si="216"/>
        <v>1546.5</v>
      </c>
      <c r="S257" s="4"/>
    </row>
    <row r="258" spans="1:19">
      <c r="A258" s="5">
        <v>37940</v>
      </c>
      <c r="B258" s="8">
        <v>45</v>
      </c>
      <c r="C258" s="102">
        <f t="shared" si="208"/>
        <v>37933</v>
      </c>
      <c r="E258" s="75">
        <v>6721</v>
      </c>
      <c r="F258" s="75">
        <v>51654</v>
      </c>
      <c r="G258" s="80">
        <f t="shared" si="209"/>
        <v>58375</v>
      </c>
      <c r="H258" s="76">
        <v>11849441.85</v>
      </c>
      <c r="I258" s="82">
        <v>1500</v>
      </c>
      <c r="J258" s="79"/>
      <c r="K258" s="79"/>
      <c r="L258" s="75"/>
      <c r="M258" s="89">
        <f t="shared" ref="M258:N258" si="274">AVERAGE(E255:E258)</f>
        <v>6364.75</v>
      </c>
      <c r="N258" s="89">
        <f t="shared" si="274"/>
        <v>51617.5</v>
      </c>
      <c r="O258" s="89">
        <f t="shared" si="214"/>
        <v>57982.25</v>
      </c>
      <c r="P258" s="89">
        <f t="shared" si="215"/>
        <v>11964709.625000002</v>
      </c>
      <c r="Q258" s="89">
        <f t="shared" si="216"/>
        <v>1529.5</v>
      </c>
      <c r="S258" s="4"/>
    </row>
    <row r="259" spans="1:19">
      <c r="A259" s="5">
        <v>37947</v>
      </c>
      <c r="B259" s="8">
        <v>46</v>
      </c>
      <c r="C259" s="102">
        <f t="shared" si="208"/>
        <v>37940</v>
      </c>
      <c r="E259" s="75">
        <v>7386</v>
      </c>
      <c r="F259" s="75">
        <v>53635</v>
      </c>
      <c r="G259" s="80">
        <f t="shared" si="209"/>
        <v>61021</v>
      </c>
      <c r="H259" s="76">
        <v>12494902.310000001</v>
      </c>
      <c r="I259" s="82">
        <v>1571</v>
      </c>
      <c r="J259" s="79"/>
      <c r="K259" s="79"/>
      <c r="L259" s="75"/>
      <c r="M259" s="89">
        <f t="shared" ref="M259:N259" si="275">AVERAGE(E256:E259)</f>
        <v>6783</v>
      </c>
      <c r="N259" s="89">
        <f t="shared" si="275"/>
        <v>52129.25</v>
      </c>
      <c r="O259" s="89">
        <f t="shared" si="214"/>
        <v>58912.25</v>
      </c>
      <c r="P259" s="89">
        <f t="shared" si="215"/>
        <v>12101121.747500001</v>
      </c>
      <c r="Q259" s="89">
        <f t="shared" si="216"/>
        <v>1528.25</v>
      </c>
      <c r="S259" s="4"/>
    </row>
    <row r="260" spans="1:19">
      <c r="A260" s="5">
        <v>37954</v>
      </c>
      <c r="B260" s="8">
        <v>47</v>
      </c>
      <c r="C260" s="102">
        <f t="shared" si="208"/>
        <v>37947</v>
      </c>
      <c r="E260" s="75">
        <v>8793</v>
      </c>
      <c r="F260" s="75">
        <v>49104</v>
      </c>
      <c r="G260" s="80">
        <f t="shared" si="209"/>
        <v>57897</v>
      </c>
      <c r="H260" s="76">
        <v>11349354.390000001</v>
      </c>
      <c r="I260" s="82">
        <v>1414</v>
      </c>
      <c r="J260" s="79"/>
      <c r="K260" s="79"/>
      <c r="L260" s="75"/>
      <c r="M260" s="89">
        <f t="shared" ref="M260:N260" si="276">AVERAGE(E257:E260)</f>
        <v>7419.5</v>
      </c>
      <c r="N260" s="89">
        <f t="shared" si="276"/>
        <v>51453.25</v>
      </c>
      <c r="O260" s="89">
        <f t="shared" si="214"/>
        <v>58872.75</v>
      </c>
      <c r="P260" s="89">
        <f t="shared" si="215"/>
        <v>11926175.035</v>
      </c>
      <c r="Q260" s="89">
        <f t="shared" si="216"/>
        <v>1485.5</v>
      </c>
      <c r="S260" s="4"/>
    </row>
    <row r="261" spans="1:19">
      <c r="A261" s="5">
        <v>37961</v>
      </c>
      <c r="B261" s="8">
        <v>48</v>
      </c>
      <c r="C261" s="102">
        <f t="shared" ref="C261:C324" si="277">A260</f>
        <v>37954</v>
      </c>
      <c r="E261" s="75">
        <v>9442</v>
      </c>
      <c r="F261" s="75">
        <v>61673</v>
      </c>
      <c r="G261" s="80">
        <f t="shared" ref="G261:G324" si="278">E261+F261</f>
        <v>71115</v>
      </c>
      <c r="H261" s="76">
        <v>13959305.390000001</v>
      </c>
      <c r="I261" s="82">
        <v>1718</v>
      </c>
      <c r="J261" s="79"/>
      <c r="K261" s="79"/>
      <c r="L261" s="75"/>
      <c r="M261" s="89">
        <f t="shared" ref="M261:N261" si="279">AVERAGE(E258:E261)</f>
        <v>8085.5</v>
      </c>
      <c r="N261" s="89">
        <f t="shared" si="279"/>
        <v>54016.5</v>
      </c>
      <c r="O261" s="89">
        <f t="shared" si="214"/>
        <v>62102</v>
      </c>
      <c r="P261" s="89">
        <f t="shared" si="215"/>
        <v>12413250.984999999</v>
      </c>
      <c r="Q261" s="89">
        <f t="shared" si="216"/>
        <v>1550.75</v>
      </c>
      <c r="S261" s="4"/>
    </row>
    <row r="262" spans="1:19">
      <c r="A262" s="5">
        <v>37968</v>
      </c>
      <c r="B262" s="8">
        <v>49</v>
      </c>
      <c r="C262" s="102">
        <f t="shared" si="277"/>
        <v>37961</v>
      </c>
      <c r="E262" s="75">
        <v>8143</v>
      </c>
      <c r="F262" s="75">
        <v>60970</v>
      </c>
      <c r="G262" s="80">
        <f t="shared" si="278"/>
        <v>69113</v>
      </c>
      <c r="H262" s="76">
        <v>15560769.189999999</v>
      </c>
      <c r="I262" s="82">
        <v>1721</v>
      </c>
      <c r="J262" s="79"/>
      <c r="K262" s="79"/>
      <c r="L262" s="75"/>
      <c r="M262" s="89">
        <f t="shared" ref="M262:N262" si="280">AVERAGE(E259:E262)</f>
        <v>8441</v>
      </c>
      <c r="N262" s="89">
        <f t="shared" si="280"/>
        <v>56345.5</v>
      </c>
      <c r="O262" s="89">
        <f t="shared" si="214"/>
        <v>64786.5</v>
      </c>
      <c r="P262" s="89">
        <f t="shared" si="215"/>
        <v>13341082.82</v>
      </c>
      <c r="Q262" s="89">
        <f t="shared" si="216"/>
        <v>1606</v>
      </c>
      <c r="S262" s="4"/>
    </row>
    <row r="263" spans="1:19">
      <c r="A263" s="5">
        <v>37975</v>
      </c>
      <c r="B263" s="8">
        <v>50</v>
      </c>
      <c r="C263" s="102">
        <f t="shared" si="277"/>
        <v>37968</v>
      </c>
      <c r="E263" s="75">
        <v>15407</v>
      </c>
      <c r="F263" s="75">
        <v>60748</v>
      </c>
      <c r="G263" s="80">
        <f t="shared" si="278"/>
        <v>76155</v>
      </c>
      <c r="H263" s="76">
        <v>14266412.49</v>
      </c>
      <c r="I263" s="82">
        <v>1768</v>
      </c>
      <c r="J263" s="79"/>
      <c r="K263" s="79"/>
      <c r="L263" s="75"/>
      <c r="M263" s="89">
        <f t="shared" ref="M263:N263" si="281">AVERAGE(E260:E263)</f>
        <v>10446.25</v>
      </c>
      <c r="N263" s="89">
        <f t="shared" si="281"/>
        <v>58123.75</v>
      </c>
      <c r="O263" s="89">
        <f t="shared" si="214"/>
        <v>68570</v>
      </c>
      <c r="P263" s="89">
        <f t="shared" si="215"/>
        <v>13783960.365</v>
      </c>
      <c r="Q263" s="89">
        <f t="shared" si="216"/>
        <v>1655.25</v>
      </c>
      <c r="S263" s="4"/>
    </row>
    <row r="264" spans="1:19">
      <c r="A264" s="5">
        <v>37982</v>
      </c>
      <c r="B264" s="8">
        <v>51</v>
      </c>
      <c r="C264" s="102">
        <f t="shared" si="277"/>
        <v>37975</v>
      </c>
      <c r="E264" s="75">
        <v>19342</v>
      </c>
      <c r="F264" s="75">
        <v>61654</v>
      </c>
      <c r="G264" s="80">
        <f t="shared" si="278"/>
        <v>80996</v>
      </c>
      <c r="H264" s="76">
        <v>14094407.109999999</v>
      </c>
      <c r="I264" s="82">
        <v>1623</v>
      </c>
      <c r="J264" s="79"/>
      <c r="K264" s="79"/>
      <c r="L264" s="75"/>
      <c r="M264" s="89">
        <f t="shared" ref="M264:N264" si="282">AVERAGE(E261:E264)</f>
        <v>13083.5</v>
      </c>
      <c r="N264" s="89">
        <f t="shared" si="282"/>
        <v>61261.25</v>
      </c>
      <c r="O264" s="89">
        <f t="shared" ref="O264:O327" si="283">AVERAGE(G261:G264)</f>
        <v>74344.75</v>
      </c>
      <c r="P264" s="89">
        <f t="shared" ref="P264:P327" si="284">AVERAGE(H261:H264)</f>
        <v>14470223.545</v>
      </c>
      <c r="Q264" s="89">
        <f t="shared" ref="Q264:Q327" si="285">AVERAGE(I261:I264)</f>
        <v>1707.5</v>
      </c>
      <c r="S264" s="4"/>
    </row>
    <row r="265" spans="1:19">
      <c r="A265" s="5">
        <v>37989</v>
      </c>
      <c r="B265" s="8">
        <v>52</v>
      </c>
      <c r="C265" s="102">
        <f t="shared" si="277"/>
        <v>37982</v>
      </c>
      <c r="E265" s="75">
        <v>16383</v>
      </c>
      <c r="F265" s="75">
        <v>79718</v>
      </c>
      <c r="G265" s="80">
        <f t="shared" si="278"/>
        <v>96101</v>
      </c>
      <c r="H265" s="76">
        <v>16452350.289999999</v>
      </c>
      <c r="I265" s="82">
        <v>1934</v>
      </c>
      <c r="J265" s="79"/>
      <c r="K265" s="79"/>
      <c r="L265" s="75"/>
      <c r="M265" s="89">
        <f t="shared" ref="M265:N265" si="286">AVERAGE(E262:E265)</f>
        <v>14818.75</v>
      </c>
      <c r="N265" s="89">
        <f t="shared" si="286"/>
        <v>65772.5</v>
      </c>
      <c r="O265" s="89">
        <f t="shared" si="283"/>
        <v>80591.25</v>
      </c>
      <c r="P265" s="89">
        <f t="shared" si="284"/>
        <v>15093484.77</v>
      </c>
      <c r="Q265" s="89">
        <f t="shared" si="285"/>
        <v>1761.5</v>
      </c>
      <c r="S265" s="4"/>
    </row>
    <row r="266" spans="1:19">
      <c r="A266" s="5">
        <v>37996</v>
      </c>
      <c r="B266" s="8">
        <v>1</v>
      </c>
      <c r="C266" s="102">
        <f t="shared" si="277"/>
        <v>37989</v>
      </c>
      <c r="E266" s="75">
        <v>15091</v>
      </c>
      <c r="F266" s="75">
        <v>87000</v>
      </c>
      <c r="G266" s="80">
        <f t="shared" si="278"/>
        <v>102091</v>
      </c>
      <c r="H266" s="76">
        <v>18978108.280000001</v>
      </c>
      <c r="I266" s="82">
        <v>1899</v>
      </c>
      <c r="J266" s="79"/>
      <c r="K266" s="79"/>
      <c r="L266" s="75"/>
      <c r="M266" s="89">
        <f t="shared" ref="M266:N266" si="287">AVERAGE(E263:E266)</f>
        <v>16555.75</v>
      </c>
      <c r="N266" s="89">
        <f t="shared" si="287"/>
        <v>72280</v>
      </c>
      <c r="O266" s="89">
        <f t="shared" si="283"/>
        <v>88835.75</v>
      </c>
      <c r="P266" s="89">
        <f t="shared" si="284"/>
        <v>15947819.5425</v>
      </c>
      <c r="Q266" s="89">
        <f t="shared" si="285"/>
        <v>1806</v>
      </c>
      <c r="S266" s="4"/>
    </row>
    <row r="267" spans="1:19">
      <c r="A267" s="5">
        <v>38003</v>
      </c>
      <c r="B267" s="8">
        <v>2</v>
      </c>
      <c r="C267" s="102">
        <f t="shared" si="277"/>
        <v>37996</v>
      </c>
      <c r="E267" s="75">
        <v>9330</v>
      </c>
      <c r="F267" s="75">
        <v>82572</v>
      </c>
      <c r="G267" s="80">
        <f t="shared" si="278"/>
        <v>91902</v>
      </c>
      <c r="H267" s="76">
        <v>18083863.550000001</v>
      </c>
      <c r="I267" s="82">
        <v>1822</v>
      </c>
      <c r="J267" s="79"/>
      <c r="K267" s="79"/>
      <c r="L267" s="75"/>
      <c r="M267" s="89">
        <f t="shared" ref="M267:N267" si="288">AVERAGE(E264:E267)</f>
        <v>15036.5</v>
      </c>
      <c r="N267" s="89">
        <f t="shared" si="288"/>
        <v>77736</v>
      </c>
      <c r="O267" s="89">
        <f t="shared" si="283"/>
        <v>92772.5</v>
      </c>
      <c r="P267" s="89">
        <f t="shared" si="284"/>
        <v>16902182.307500001</v>
      </c>
      <c r="Q267" s="89">
        <f t="shared" si="285"/>
        <v>1819.5</v>
      </c>
      <c r="S267" s="4"/>
    </row>
    <row r="268" spans="1:19">
      <c r="A268" s="5">
        <v>38010</v>
      </c>
      <c r="B268" s="8">
        <v>3</v>
      </c>
      <c r="C268" s="102">
        <f t="shared" si="277"/>
        <v>38003</v>
      </c>
      <c r="E268" s="75">
        <v>7910</v>
      </c>
      <c r="F268" s="75">
        <v>76315</v>
      </c>
      <c r="G268" s="80">
        <f t="shared" si="278"/>
        <v>84225</v>
      </c>
      <c r="H268" s="76">
        <v>18553763.039999999</v>
      </c>
      <c r="I268" s="83">
        <v>1668</v>
      </c>
      <c r="J268" s="79"/>
      <c r="K268" s="79"/>
      <c r="L268" s="75"/>
      <c r="M268" s="89">
        <f t="shared" ref="M268:N268" si="289">AVERAGE(E265:E268)</f>
        <v>12178.5</v>
      </c>
      <c r="N268" s="89">
        <f t="shared" si="289"/>
        <v>81401.25</v>
      </c>
      <c r="O268" s="89">
        <f t="shared" si="283"/>
        <v>93579.75</v>
      </c>
      <c r="P268" s="89">
        <f t="shared" si="284"/>
        <v>18017021.289999999</v>
      </c>
      <c r="Q268" s="89">
        <f t="shared" si="285"/>
        <v>1830.75</v>
      </c>
      <c r="S268" s="4"/>
    </row>
    <row r="269" spans="1:19">
      <c r="A269" s="5">
        <v>38017</v>
      </c>
      <c r="B269" s="8">
        <v>4</v>
      </c>
      <c r="C269" s="102">
        <f t="shared" si="277"/>
        <v>38010</v>
      </c>
      <c r="E269" s="75">
        <v>9071</v>
      </c>
      <c r="F269" s="75">
        <v>76085</v>
      </c>
      <c r="G269" s="80">
        <f t="shared" si="278"/>
        <v>85156</v>
      </c>
      <c r="H269" s="76">
        <v>18655506.949999999</v>
      </c>
      <c r="I269" s="82">
        <v>1663</v>
      </c>
      <c r="J269" s="79"/>
      <c r="K269" s="79"/>
      <c r="L269" s="75"/>
      <c r="M269" s="89">
        <f t="shared" ref="M269:N269" si="290">AVERAGE(E266:E269)</f>
        <v>10350.5</v>
      </c>
      <c r="N269" s="89">
        <f t="shared" si="290"/>
        <v>80493</v>
      </c>
      <c r="O269" s="89">
        <f t="shared" si="283"/>
        <v>90843.5</v>
      </c>
      <c r="P269" s="89">
        <f t="shared" si="284"/>
        <v>18567810.454999998</v>
      </c>
      <c r="Q269" s="89">
        <f t="shared" si="285"/>
        <v>1763</v>
      </c>
      <c r="S269" s="4"/>
    </row>
    <row r="270" spans="1:19">
      <c r="A270" s="5">
        <v>38024</v>
      </c>
      <c r="B270" s="8">
        <v>5</v>
      </c>
      <c r="C270" s="102">
        <f t="shared" si="277"/>
        <v>38017</v>
      </c>
      <c r="E270" s="75">
        <v>8209</v>
      </c>
      <c r="F270" s="75">
        <v>79291</v>
      </c>
      <c r="G270" s="80">
        <f t="shared" si="278"/>
        <v>87500</v>
      </c>
      <c r="H270" s="76">
        <v>19428087.960000001</v>
      </c>
      <c r="I270" s="82">
        <v>1642</v>
      </c>
      <c r="J270" s="79"/>
      <c r="K270" s="79"/>
      <c r="L270" s="75"/>
      <c r="M270" s="89">
        <f t="shared" ref="M270:N270" si="291">AVERAGE(E267:E270)</f>
        <v>8630</v>
      </c>
      <c r="N270" s="89">
        <f t="shared" si="291"/>
        <v>78565.75</v>
      </c>
      <c r="O270" s="89">
        <f t="shared" si="283"/>
        <v>87195.75</v>
      </c>
      <c r="P270" s="89">
        <f t="shared" si="284"/>
        <v>18680305.375</v>
      </c>
      <c r="Q270" s="89">
        <f t="shared" si="285"/>
        <v>1698.75</v>
      </c>
      <c r="S270" s="4"/>
    </row>
    <row r="271" spans="1:19">
      <c r="A271" s="5">
        <v>38031</v>
      </c>
      <c r="B271" s="8">
        <v>6</v>
      </c>
      <c r="C271" s="102">
        <f t="shared" si="277"/>
        <v>38024</v>
      </c>
      <c r="E271" s="75">
        <v>6785</v>
      </c>
      <c r="F271" s="75">
        <v>78743</v>
      </c>
      <c r="G271" s="80">
        <f t="shared" si="278"/>
        <v>85528</v>
      </c>
      <c r="H271" s="76">
        <v>18973965.329999998</v>
      </c>
      <c r="I271" s="82">
        <v>1677</v>
      </c>
      <c r="J271" s="79"/>
      <c r="K271" s="79"/>
      <c r="L271" s="75"/>
      <c r="M271" s="89">
        <f t="shared" ref="M271:N271" si="292">AVERAGE(E268:E271)</f>
        <v>7993.75</v>
      </c>
      <c r="N271" s="89">
        <f t="shared" si="292"/>
        <v>77608.5</v>
      </c>
      <c r="O271" s="89">
        <f t="shared" si="283"/>
        <v>85602.25</v>
      </c>
      <c r="P271" s="89">
        <f t="shared" si="284"/>
        <v>18902830.82</v>
      </c>
      <c r="Q271" s="89">
        <f t="shared" si="285"/>
        <v>1662.5</v>
      </c>
      <c r="S271" s="4"/>
    </row>
    <row r="272" spans="1:19">
      <c r="A272" s="5">
        <v>38038</v>
      </c>
      <c r="B272" s="8">
        <v>7</v>
      </c>
      <c r="C272" s="102">
        <f t="shared" si="277"/>
        <v>38031</v>
      </c>
      <c r="E272" s="75">
        <v>6338</v>
      </c>
      <c r="F272" s="75">
        <v>74937</v>
      </c>
      <c r="G272" s="80">
        <f t="shared" si="278"/>
        <v>81275</v>
      </c>
      <c r="H272" s="76">
        <v>18731288.050000001</v>
      </c>
      <c r="I272" s="82">
        <v>1668</v>
      </c>
      <c r="J272" s="79"/>
      <c r="K272" s="79"/>
      <c r="L272" s="75"/>
      <c r="M272" s="89">
        <f t="shared" ref="M272:N272" si="293">AVERAGE(E269:E272)</f>
        <v>7600.75</v>
      </c>
      <c r="N272" s="89">
        <f t="shared" si="293"/>
        <v>77264</v>
      </c>
      <c r="O272" s="89">
        <f t="shared" si="283"/>
        <v>84864.75</v>
      </c>
      <c r="P272" s="89">
        <f t="shared" si="284"/>
        <v>18947212.072499998</v>
      </c>
      <c r="Q272" s="89">
        <f t="shared" si="285"/>
        <v>1662.5</v>
      </c>
      <c r="S272" s="4"/>
    </row>
    <row r="273" spans="1:19">
      <c r="A273" s="5">
        <v>38045</v>
      </c>
      <c r="B273" s="8">
        <v>8</v>
      </c>
      <c r="C273" s="102">
        <f t="shared" si="277"/>
        <v>38038</v>
      </c>
      <c r="E273" s="75">
        <v>6438</v>
      </c>
      <c r="F273" s="75">
        <v>74450</v>
      </c>
      <c r="G273" s="80">
        <f t="shared" si="278"/>
        <v>80888</v>
      </c>
      <c r="H273" s="76">
        <v>18361225.120000001</v>
      </c>
      <c r="I273" s="82">
        <v>1608</v>
      </c>
      <c r="J273" s="79"/>
      <c r="K273" s="79"/>
      <c r="L273" s="75"/>
      <c r="M273" s="89">
        <f t="shared" ref="M273:N273" si="294">AVERAGE(E270:E273)</f>
        <v>6942.5</v>
      </c>
      <c r="N273" s="89">
        <f t="shared" si="294"/>
        <v>76855.25</v>
      </c>
      <c r="O273" s="89">
        <f t="shared" si="283"/>
        <v>83797.75</v>
      </c>
      <c r="P273" s="89">
        <f t="shared" si="284"/>
        <v>18873641.615000002</v>
      </c>
      <c r="Q273" s="89">
        <f t="shared" si="285"/>
        <v>1648.75</v>
      </c>
      <c r="S273" s="4"/>
    </row>
    <row r="274" spans="1:19">
      <c r="A274" s="5">
        <v>38052</v>
      </c>
      <c r="B274" s="8">
        <v>9</v>
      </c>
      <c r="C274" s="102">
        <f t="shared" si="277"/>
        <v>38045</v>
      </c>
      <c r="E274" s="75">
        <v>6261</v>
      </c>
      <c r="F274" s="75">
        <v>73335</v>
      </c>
      <c r="G274" s="80">
        <f t="shared" si="278"/>
        <v>79596</v>
      </c>
      <c r="H274" s="76">
        <v>18220217.5</v>
      </c>
      <c r="I274" s="82">
        <v>1630</v>
      </c>
      <c r="J274" s="79"/>
      <c r="K274" s="79"/>
      <c r="L274" s="75"/>
      <c r="M274" s="89">
        <f t="shared" ref="M274:N274" si="295">AVERAGE(E271:E274)</f>
        <v>6455.5</v>
      </c>
      <c r="N274" s="89">
        <f t="shared" si="295"/>
        <v>75366.25</v>
      </c>
      <c r="O274" s="89">
        <f t="shared" si="283"/>
        <v>81821.75</v>
      </c>
      <c r="P274" s="89">
        <f t="shared" si="284"/>
        <v>18571674</v>
      </c>
      <c r="Q274" s="89">
        <f t="shared" si="285"/>
        <v>1645.75</v>
      </c>
      <c r="S274" s="4"/>
    </row>
    <row r="275" spans="1:19">
      <c r="A275" s="5">
        <v>38059</v>
      </c>
      <c r="B275" s="8">
        <v>10</v>
      </c>
      <c r="C275" s="102">
        <f t="shared" si="277"/>
        <v>38052</v>
      </c>
      <c r="E275" s="75">
        <v>6055</v>
      </c>
      <c r="F275" s="75">
        <v>71391</v>
      </c>
      <c r="G275" s="80">
        <f t="shared" si="278"/>
        <v>77446</v>
      </c>
      <c r="H275" s="76">
        <v>16810521.18</v>
      </c>
      <c r="I275" s="82">
        <v>1665</v>
      </c>
      <c r="J275" s="79"/>
      <c r="K275" s="79"/>
      <c r="L275" s="75"/>
      <c r="M275" s="89">
        <f t="shared" ref="M275:N275" si="296">AVERAGE(E272:E275)</f>
        <v>6273</v>
      </c>
      <c r="N275" s="89">
        <f t="shared" si="296"/>
        <v>73528.25</v>
      </c>
      <c r="O275" s="89">
        <f t="shared" si="283"/>
        <v>79801.25</v>
      </c>
      <c r="P275" s="89">
        <f t="shared" si="284"/>
        <v>18030812.962499999</v>
      </c>
      <c r="Q275" s="89">
        <f t="shared" si="285"/>
        <v>1642.75</v>
      </c>
      <c r="S275" s="4"/>
    </row>
    <row r="276" spans="1:19">
      <c r="A276" s="5">
        <v>38066</v>
      </c>
      <c r="B276" s="8">
        <v>11</v>
      </c>
      <c r="C276" s="102">
        <f t="shared" si="277"/>
        <v>38059</v>
      </c>
      <c r="E276" s="75">
        <v>6721</v>
      </c>
      <c r="F276" s="75">
        <v>67783</v>
      </c>
      <c r="G276" s="80">
        <f t="shared" si="278"/>
        <v>74504</v>
      </c>
      <c r="H276" s="76">
        <v>16754713.130000001</v>
      </c>
      <c r="I276" s="82">
        <v>1796</v>
      </c>
      <c r="J276" s="79"/>
      <c r="K276" s="79"/>
      <c r="L276" s="75"/>
      <c r="M276" s="89">
        <f t="shared" ref="M276:N276" si="297">AVERAGE(E273:E276)</f>
        <v>6368.75</v>
      </c>
      <c r="N276" s="89">
        <f t="shared" si="297"/>
        <v>71739.75</v>
      </c>
      <c r="O276" s="89">
        <f t="shared" si="283"/>
        <v>78108.5</v>
      </c>
      <c r="P276" s="89">
        <f t="shared" si="284"/>
        <v>17536669.232500002</v>
      </c>
      <c r="Q276" s="89">
        <f t="shared" si="285"/>
        <v>1674.75</v>
      </c>
      <c r="S276" s="4"/>
    </row>
    <row r="277" spans="1:19">
      <c r="A277" s="5">
        <v>38073</v>
      </c>
      <c r="B277" s="8">
        <v>12</v>
      </c>
      <c r="C277" s="102">
        <f t="shared" si="277"/>
        <v>38066</v>
      </c>
      <c r="E277" s="75">
        <v>5702</v>
      </c>
      <c r="F277" s="75">
        <v>65914</v>
      </c>
      <c r="G277" s="80">
        <f t="shared" si="278"/>
        <v>71616</v>
      </c>
      <c r="H277" s="76">
        <v>16134659.82</v>
      </c>
      <c r="I277" s="82">
        <v>1833</v>
      </c>
      <c r="J277" s="79"/>
      <c r="K277" s="79"/>
      <c r="L277" s="75"/>
      <c r="M277" s="89">
        <f t="shared" ref="M277:N277" si="298">AVERAGE(E274:E277)</f>
        <v>6184.75</v>
      </c>
      <c r="N277" s="89">
        <f t="shared" si="298"/>
        <v>69605.75</v>
      </c>
      <c r="O277" s="89">
        <f t="shared" si="283"/>
        <v>75790.5</v>
      </c>
      <c r="P277" s="89">
        <f t="shared" si="284"/>
        <v>16980027.907499999</v>
      </c>
      <c r="Q277" s="89">
        <f t="shared" si="285"/>
        <v>1731</v>
      </c>
      <c r="S277" s="4"/>
    </row>
    <row r="278" spans="1:19">
      <c r="A278" s="5">
        <v>38080</v>
      </c>
      <c r="B278" s="8">
        <v>13</v>
      </c>
      <c r="C278" s="102">
        <f t="shared" si="277"/>
        <v>38073</v>
      </c>
      <c r="E278" s="75">
        <v>5686</v>
      </c>
      <c r="F278" s="75">
        <v>62323</v>
      </c>
      <c r="G278" s="80">
        <f t="shared" si="278"/>
        <v>68009</v>
      </c>
      <c r="H278" s="76">
        <v>15023567.119999999</v>
      </c>
      <c r="I278" s="82">
        <v>1855</v>
      </c>
      <c r="J278" s="79"/>
      <c r="K278" s="79"/>
      <c r="L278" s="75"/>
      <c r="M278" s="89">
        <f t="shared" ref="M278:N278" si="299">AVERAGE(E275:E278)</f>
        <v>6041</v>
      </c>
      <c r="N278" s="89">
        <f t="shared" si="299"/>
        <v>66852.75</v>
      </c>
      <c r="O278" s="89">
        <f t="shared" si="283"/>
        <v>72893.75</v>
      </c>
      <c r="P278" s="89">
        <f t="shared" si="284"/>
        <v>16180865.3125</v>
      </c>
      <c r="Q278" s="89">
        <f t="shared" si="285"/>
        <v>1787.25</v>
      </c>
      <c r="S278" s="4"/>
    </row>
    <row r="279" spans="1:19">
      <c r="A279" s="5">
        <v>38087</v>
      </c>
      <c r="B279" s="8">
        <v>14</v>
      </c>
      <c r="C279" s="102">
        <f t="shared" si="277"/>
        <v>38080</v>
      </c>
      <c r="E279" s="75">
        <v>5582</v>
      </c>
      <c r="F279" s="75">
        <v>56833</v>
      </c>
      <c r="G279" s="80">
        <f t="shared" si="278"/>
        <v>62415</v>
      </c>
      <c r="H279" s="76">
        <v>13455853</v>
      </c>
      <c r="I279" s="82">
        <v>1758</v>
      </c>
      <c r="J279" s="79"/>
      <c r="K279" s="79"/>
      <c r="L279" s="75"/>
      <c r="M279" s="89">
        <f t="shared" ref="M279:N279" si="300">AVERAGE(E276:E279)</f>
        <v>5922.75</v>
      </c>
      <c r="N279" s="89">
        <f t="shared" si="300"/>
        <v>63213.25</v>
      </c>
      <c r="O279" s="89">
        <f t="shared" si="283"/>
        <v>69136</v>
      </c>
      <c r="P279" s="89">
        <f t="shared" si="284"/>
        <v>15342198.2675</v>
      </c>
      <c r="Q279" s="89">
        <f t="shared" si="285"/>
        <v>1810.5</v>
      </c>
      <c r="S279" s="4"/>
    </row>
    <row r="280" spans="1:19">
      <c r="A280" s="5">
        <v>38094</v>
      </c>
      <c r="B280" s="8">
        <v>15</v>
      </c>
      <c r="C280" s="102">
        <f t="shared" si="277"/>
        <v>38087</v>
      </c>
      <c r="E280" s="75">
        <v>5648</v>
      </c>
      <c r="F280" s="75">
        <v>56084</v>
      </c>
      <c r="G280" s="80">
        <f t="shared" si="278"/>
        <v>61732</v>
      </c>
      <c r="H280" s="76">
        <v>14116137.300000001</v>
      </c>
      <c r="I280" s="82">
        <v>1706</v>
      </c>
      <c r="J280" s="79"/>
      <c r="K280" s="79"/>
      <c r="L280" s="75"/>
      <c r="M280" s="89">
        <f t="shared" ref="M280:N280" si="301">AVERAGE(E277:E280)</f>
        <v>5654.5</v>
      </c>
      <c r="N280" s="89">
        <f t="shared" si="301"/>
        <v>60288.5</v>
      </c>
      <c r="O280" s="89">
        <f t="shared" si="283"/>
        <v>65943</v>
      </c>
      <c r="P280" s="89">
        <f t="shared" si="284"/>
        <v>14682554.309999999</v>
      </c>
      <c r="Q280" s="89">
        <f t="shared" si="285"/>
        <v>1788</v>
      </c>
      <c r="S280" s="4"/>
    </row>
    <row r="281" spans="1:19">
      <c r="A281" s="5">
        <v>38101</v>
      </c>
      <c r="B281" s="8">
        <v>16</v>
      </c>
      <c r="C281" s="102">
        <f t="shared" si="277"/>
        <v>38094</v>
      </c>
      <c r="E281" s="75">
        <v>5337</v>
      </c>
      <c r="F281" s="75">
        <v>53346</v>
      </c>
      <c r="G281" s="80">
        <f t="shared" si="278"/>
        <v>58683</v>
      </c>
      <c r="H281" s="76">
        <v>13653616.16</v>
      </c>
      <c r="I281" s="82">
        <v>1656</v>
      </c>
      <c r="J281" s="79"/>
      <c r="K281" s="79"/>
      <c r="L281" s="75"/>
      <c r="M281" s="89">
        <f t="shared" ref="M281:N281" si="302">AVERAGE(E278:E281)</f>
        <v>5563.25</v>
      </c>
      <c r="N281" s="89">
        <f t="shared" si="302"/>
        <v>57146.5</v>
      </c>
      <c r="O281" s="89">
        <f t="shared" si="283"/>
        <v>62709.75</v>
      </c>
      <c r="P281" s="89">
        <f t="shared" si="284"/>
        <v>14062293.395</v>
      </c>
      <c r="Q281" s="89">
        <f t="shared" si="285"/>
        <v>1743.75</v>
      </c>
      <c r="S281" s="4"/>
    </row>
    <row r="282" spans="1:19">
      <c r="A282" s="5">
        <v>38108</v>
      </c>
      <c r="B282" s="8">
        <v>17</v>
      </c>
      <c r="C282" s="102">
        <f t="shared" si="277"/>
        <v>38101</v>
      </c>
      <c r="E282" s="75">
        <v>5188</v>
      </c>
      <c r="F282" s="75">
        <v>51557</v>
      </c>
      <c r="G282" s="80">
        <f t="shared" si="278"/>
        <v>56745</v>
      </c>
      <c r="H282" s="76">
        <v>11827864.08</v>
      </c>
      <c r="I282" s="82">
        <v>1628</v>
      </c>
      <c r="J282" s="79"/>
      <c r="K282" s="79"/>
      <c r="L282" s="75"/>
      <c r="M282" s="89">
        <f t="shared" ref="M282:N282" si="303">AVERAGE(E279:E282)</f>
        <v>5438.75</v>
      </c>
      <c r="N282" s="89">
        <f t="shared" si="303"/>
        <v>54455</v>
      </c>
      <c r="O282" s="89">
        <f t="shared" si="283"/>
        <v>59893.75</v>
      </c>
      <c r="P282" s="89">
        <f t="shared" si="284"/>
        <v>13263367.635</v>
      </c>
      <c r="Q282" s="89">
        <f t="shared" si="285"/>
        <v>1687</v>
      </c>
      <c r="S282" s="4"/>
    </row>
    <row r="283" spans="1:19">
      <c r="A283" s="5">
        <v>38115</v>
      </c>
      <c r="B283" s="8">
        <v>18</v>
      </c>
      <c r="C283" s="102">
        <f t="shared" si="277"/>
        <v>38108</v>
      </c>
      <c r="E283" s="75">
        <v>5068</v>
      </c>
      <c r="F283" s="75">
        <v>48706</v>
      </c>
      <c r="G283" s="80">
        <f t="shared" si="278"/>
        <v>53774</v>
      </c>
      <c r="H283" s="76">
        <v>13113203.08</v>
      </c>
      <c r="I283" s="82">
        <v>1503</v>
      </c>
      <c r="J283" s="79"/>
      <c r="K283" s="79"/>
      <c r="L283" s="75"/>
      <c r="M283" s="89">
        <f t="shared" ref="M283:N283" si="304">AVERAGE(E280:E283)</f>
        <v>5310.25</v>
      </c>
      <c r="N283" s="89">
        <f t="shared" si="304"/>
        <v>52423.25</v>
      </c>
      <c r="O283" s="89">
        <f t="shared" si="283"/>
        <v>57733.5</v>
      </c>
      <c r="P283" s="89">
        <f t="shared" si="284"/>
        <v>13177705.154999999</v>
      </c>
      <c r="Q283" s="89">
        <f t="shared" si="285"/>
        <v>1623.25</v>
      </c>
      <c r="S283" s="4"/>
    </row>
    <row r="284" spans="1:19">
      <c r="A284" s="5">
        <v>38122</v>
      </c>
      <c r="B284" s="8">
        <v>19</v>
      </c>
      <c r="C284" s="102">
        <f t="shared" si="277"/>
        <v>38115</v>
      </c>
      <c r="E284" s="75">
        <v>5995</v>
      </c>
      <c r="F284" s="75">
        <v>48685</v>
      </c>
      <c r="G284" s="80">
        <f t="shared" si="278"/>
        <v>54680</v>
      </c>
      <c r="H284" s="76">
        <v>12171610.42</v>
      </c>
      <c r="I284" s="82">
        <v>1430</v>
      </c>
      <c r="J284" s="79"/>
      <c r="K284" s="79"/>
      <c r="L284" s="75"/>
      <c r="M284" s="89">
        <f t="shared" ref="M284:N284" si="305">AVERAGE(E281:E284)</f>
        <v>5397</v>
      </c>
      <c r="N284" s="89">
        <f t="shared" si="305"/>
        <v>50573.5</v>
      </c>
      <c r="O284" s="89">
        <f t="shared" si="283"/>
        <v>55970.5</v>
      </c>
      <c r="P284" s="89">
        <f t="shared" si="284"/>
        <v>12691573.435000001</v>
      </c>
      <c r="Q284" s="89">
        <f t="shared" si="285"/>
        <v>1554.25</v>
      </c>
      <c r="S284" s="4"/>
    </row>
    <row r="285" spans="1:19">
      <c r="A285" s="5">
        <v>38129</v>
      </c>
      <c r="B285" s="8">
        <v>20</v>
      </c>
      <c r="C285" s="102">
        <f t="shared" si="277"/>
        <v>38122</v>
      </c>
      <c r="E285" s="75">
        <v>5634</v>
      </c>
      <c r="F285" s="75">
        <v>48044</v>
      </c>
      <c r="G285" s="80">
        <f t="shared" si="278"/>
        <v>53678</v>
      </c>
      <c r="H285" s="76">
        <v>11484593.33</v>
      </c>
      <c r="I285" s="82">
        <v>1439</v>
      </c>
      <c r="J285" s="79"/>
      <c r="K285" s="79"/>
      <c r="L285" s="75"/>
      <c r="M285" s="89">
        <f t="shared" ref="M285:N285" si="306">AVERAGE(E282:E285)</f>
        <v>5471.25</v>
      </c>
      <c r="N285" s="89">
        <f t="shared" si="306"/>
        <v>49248</v>
      </c>
      <c r="O285" s="89">
        <f t="shared" si="283"/>
        <v>54719.25</v>
      </c>
      <c r="P285" s="89">
        <f t="shared" si="284"/>
        <v>12149317.727499999</v>
      </c>
      <c r="Q285" s="89">
        <f t="shared" si="285"/>
        <v>1500</v>
      </c>
      <c r="S285" s="4"/>
    </row>
    <row r="286" spans="1:19">
      <c r="A286" s="5">
        <v>38136</v>
      </c>
      <c r="B286" s="8">
        <v>21</v>
      </c>
      <c r="C286" s="102">
        <f t="shared" si="277"/>
        <v>38129</v>
      </c>
      <c r="E286" s="75">
        <v>5989</v>
      </c>
      <c r="F286" s="75">
        <v>48102</v>
      </c>
      <c r="G286" s="80">
        <f t="shared" si="278"/>
        <v>54091</v>
      </c>
      <c r="H286" s="76">
        <v>10973970.390000001</v>
      </c>
      <c r="I286" s="82">
        <v>1384</v>
      </c>
      <c r="J286" s="79"/>
      <c r="K286" s="79"/>
      <c r="L286" s="75"/>
      <c r="M286" s="89">
        <f t="shared" ref="M286:N286" si="307">AVERAGE(E283:E286)</f>
        <v>5671.5</v>
      </c>
      <c r="N286" s="89">
        <f t="shared" si="307"/>
        <v>48384.25</v>
      </c>
      <c r="O286" s="89">
        <f t="shared" si="283"/>
        <v>54055.75</v>
      </c>
      <c r="P286" s="89">
        <f t="shared" si="284"/>
        <v>11935844.305</v>
      </c>
      <c r="Q286" s="89">
        <f t="shared" si="285"/>
        <v>1439</v>
      </c>
      <c r="S286" s="4"/>
    </row>
    <row r="287" spans="1:19">
      <c r="A287" s="5">
        <v>38143</v>
      </c>
      <c r="B287" s="8">
        <v>22</v>
      </c>
      <c r="C287" s="102">
        <f t="shared" si="277"/>
        <v>38136</v>
      </c>
      <c r="E287" s="75">
        <v>6205</v>
      </c>
      <c r="F287" s="75">
        <v>46214</v>
      </c>
      <c r="G287" s="80">
        <f t="shared" si="278"/>
        <v>52419</v>
      </c>
      <c r="H287" s="76">
        <v>10660450.970000001</v>
      </c>
      <c r="I287" s="82">
        <v>1380</v>
      </c>
      <c r="J287" s="79"/>
      <c r="K287" s="79"/>
      <c r="L287" s="75"/>
      <c r="M287" s="89">
        <f t="shared" ref="M287:N287" si="308">AVERAGE(E284:E287)</f>
        <v>5955.75</v>
      </c>
      <c r="N287" s="89">
        <f t="shared" si="308"/>
        <v>47761.25</v>
      </c>
      <c r="O287" s="89">
        <f t="shared" si="283"/>
        <v>53717</v>
      </c>
      <c r="P287" s="89">
        <f t="shared" si="284"/>
        <v>11322656.2775</v>
      </c>
      <c r="Q287" s="89">
        <f t="shared" si="285"/>
        <v>1408.25</v>
      </c>
      <c r="S287" s="4"/>
    </row>
    <row r="288" spans="1:19">
      <c r="A288" s="5">
        <v>38150</v>
      </c>
      <c r="B288" s="8">
        <v>23</v>
      </c>
      <c r="C288" s="102">
        <f t="shared" si="277"/>
        <v>38143</v>
      </c>
      <c r="E288" s="75">
        <v>6184</v>
      </c>
      <c r="F288" s="75">
        <v>48494</v>
      </c>
      <c r="G288" s="80">
        <f t="shared" si="278"/>
        <v>54678</v>
      </c>
      <c r="H288" s="76">
        <v>10783938.859999999</v>
      </c>
      <c r="I288" s="82">
        <v>1253</v>
      </c>
      <c r="J288" s="79"/>
      <c r="K288" s="79"/>
      <c r="L288" s="75"/>
      <c r="M288" s="89">
        <f t="shared" ref="M288:N288" si="309">AVERAGE(E285:E288)</f>
        <v>6003</v>
      </c>
      <c r="N288" s="89">
        <f t="shared" si="309"/>
        <v>47713.5</v>
      </c>
      <c r="O288" s="89">
        <f t="shared" si="283"/>
        <v>53716.5</v>
      </c>
      <c r="P288" s="89">
        <f t="shared" si="284"/>
        <v>10975738.387499999</v>
      </c>
      <c r="Q288" s="89">
        <f t="shared" si="285"/>
        <v>1364</v>
      </c>
      <c r="S288" s="4"/>
    </row>
    <row r="289" spans="1:19">
      <c r="A289" s="5">
        <v>38157</v>
      </c>
      <c r="B289" s="8">
        <v>24</v>
      </c>
      <c r="C289" s="102">
        <f t="shared" si="277"/>
        <v>38150</v>
      </c>
      <c r="E289" s="75">
        <v>6110</v>
      </c>
      <c r="F289" s="75">
        <v>49623</v>
      </c>
      <c r="G289" s="80">
        <f t="shared" si="278"/>
        <v>55733</v>
      </c>
      <c r="H289" s="76">
        <v>11313684.119999999</v>
      </c>
      <c r="I289" s="82">
        <v>1335</v>
      </c>
      <c r="J289" s="79"/>
      <c r="K289" s="79"/>
      <c r="L289" s="75"/>
      <c r="M289" s="89">
        <f t="shared" ref="M289:N289" si="310">AVERAGE(E286:E289)</f>
        <v>6122</v>
      </c>
      <c r="N289" s="89">
        <f t="shared" si="310"/>
        <v>48108.25</v>
      </c>
      <c r="O289" s="89">
        <f t="shared" si="283"/>
        <v>54230.25</v>
      </c>
      <c r="P289" s="89">
        <f t="shared" si="284"/>
        <v>10933011.084999999</v>
      </c>
      <c r="Q289" s="89">
        <f t="shared" si="285"/>
        <v>1338</v>
      </c>
      <c r="S289" s="4"/>
    </row>
    <row r="290" spans="1:19">
      <c r="A290" s="5">
        <v>38164</v>
      </c>
      <c r="B290" s="8">
        <v>25</v>
      </c>
      <c r="C290" s="102">
        <f t="shared" si="277"/>
        <v>38157</v>
      </c>
      <c r="E290" s="75">
        <v>5208</v>
      </c>
      <c r="F290" s="75">
        <v>50104</v>
      </c>
      <c r="G290" s="80">
        <f t="shared" si="278"/>
        <v>55312</v>
      </c>
      <c r="H290" s="76">
        <v>11204742.73</v>
      </c>
      <c r="I290" s="82">
        <v>1388</v>
      </c>
      <c r="J290" s="79"/>
      <c r="K290" s="79"/>
      <c r="L290" s="75"/>
      <c r="M290" s="89">
        <f t="shared" ref="M290:N290" si="311">AVERAGE(E287:E290)</f>
        <v>5926.75</v>
      </c>
      <c r="N290" s="89">
        <f t="shared" si="311"/>
        <v>48608.75</v>
      </c>
      <c r="O290" s="89">
        <f t="shared" si="283"/>
        <v>54535.5</v>
      </c>
      <c r="P290" s="89">
        <f t="shared" si="284"/>
        <v>10990704.169999998</v>
      </c>
      <c r="Q290" s="89">
        <f t="shared" si="285"/>
        <v>1339</v>
      </c>
      <c r="S290" s="4"/>
    </row>
    <row r="291" spans="1:19">
      <c r="A291" s="5">
        <v>38171</v>
      </c>
      <c r="B291" s="8">
        <v>26</v>
      </c>
      <c r="C291" s="102">
        <f t="shared" si="277"/>
        <v>38164</v>
      </c>
      <c r="E291" s="75">
        <v>7640</v>
      </c>
      <c r="F291" s="75">
        <v>48182</v>
      </c>
      <c r="G291" s="80">
        <f t="shared" si="278"/>
        <v>55822</v>
      </c>
      <c r="H291" s="76">
        <v>11032337.779999999</v>
      </c>
      <c r="I291" s="82">
        <v>1361</v>
      </c>
      <c r="J291" s="79"/>
      <c r="K291" s="79"/>
      <c r="L291" s="75"/>
      <c r="M291" s="89">
        <f t="shared" ref="M291:N291" si="312">AVERAGE(E288:E291)</f>
        <v>6285.5</v>
      </c>
      <c r="N291" s="89">
        <f t="shared" si="312"/>
        <v>49100.75</v>
      </c>
      <c r="O291" s="89">
        <f t="shared" si="283"/>
        <v>55386.25</v>
      </c>
      <c r="P291" s="89">
        <f t="shared" si="284"/>
        <v>11083675.872499999</v>
      </c>
      <c r="Q291" s="89">
        <f t="shared" si="285"/>
        <v>1334.25</v>
      </c>
      <c r="S291" s="4"/>
    </row>
    <row r="292" spans="1:19">
      <c r="A292" s="5">
        <v>38178</v>
      </c>
      <c r="B292" s="8">
        <v>27</v>
      </c>
      <c r="C292" s="102">
        <f t="shared" si="277"/>
        <v>38171</v>
      </c>
      <c r="E292" s="75">
        <v>16328</v>
      </c>
      <c r="F292" s="75">
        <v>47856</v>
      </c>
      <c r="G292" s="80">
        <f t="shared" si="278"/>
        <v>64184</v>
      </c>
      <c r="H292" s="76">
        <v>10445055.619999999</v>
      </c>
      <c r="I292" s="82">
        <v>1293</v>
      </c>
      <c r="J292" s="79"/>
      <c r="K292" s="79"/>
      <c r="L292" s="75"/>
      <c r="M292" s="89">
        <f t="shared" ref="M292:N292" si="313">AVERAGE(E289:E292)</f>
        <v>8821.5</v>
      </c>
      <c r="N292" s="89">
        <f t="shared" si="313"/>
        <v>48941.25</v>
      </c>
      <c r="O292" s="89">
        <f t="shared" si="283"/>
        <v>57762.75</v>
      </c>
      <c r="P292" s="89">
        <f t="shared" si="284"/>
        <v>10998955.0625</v>
      </c>
      <c r="Q292" s="89">
        <f t="shared" si="285"/>
        <v>1344.25</v>
      </c>
      <c r="S292" s="4"/>
    </row>
    <row r="293" spans="1:19">
      <c r="A293" s="5">
        <v>38185</v>
      </c>
      <c r="B293" s="8">
        <v>28</v>
      </c>
      <c r="C293" s="102">
        <f t="shared" si="277"/>
        <v>38178</v>
      </c>
      <c r="E293" s="75">
        <v>14363</v>
      </c>
      <c r="F293" s="75">
        <v>55941</v>
      </c>
      <c r="G293" s="80">
        <f t="shared" si="278"/>
        <v>70304</v>
      </c>
      <c r="H293" s="76">
        <v>11393498.73</v>
      </c>
      <c r="I293" s="82">
        <v>1360</v>
      </c>
      <c r="J293" s="79"/>
      <c r="K293" s="79"/>
      <c r="L293" s="75"/>
      <c r="M293" s="89">
        <f t="shared" ref="M293:N293" si="314">AVERAGE(E290:E293)</f>
        <v>10884.75</v>
      </c>
      <c r="N293" s="89">
        <f t="shared" si="314"/>
        <v>50520.75</v>
      </c>
      <c r="O293" s="89">
        <f t="shared" si="283"/>
        <v>61405.5</v>
      </c>
      <c r="P293" s="89">
        <f t="shared" si="284"/>
        <v>11018908.715</v>
      </c>
      <c r="Q293" s="89">
        <f t="shared" si="285"/>
        <v>1350.5</v>
      </c>
      <c r="S293" s="4"/>
    </row>
    <row r="294" spans="1:19">
      <c r="A294" s="5">
        <v>38192</v>
      </c>
      <c r="B294" s="8">
        <v>29</v>
      </c>
      <c r="C294" s="102">
        <f t="shared" si="277"/>
        <v>38185</v>
      </c>
      <c r="E294" s="75">
        <v>6698</v>
      </c>
      <c r="F294" s="75">
        <v>61376</v>
      </c>
      <c r="G294" s="80">
        <f t="shared" si="278"/>
        <v>68074</v>
      </c>
      <c r="H294" s="76">
        <v>13344219.01</v>
      </c>
      <c r="I294" s="82">
        <v>1357</v>
      </c>
      <c r="J294" s="79"/>
      <c r="K294" s="79"/>
      <c r="L294" s="75"/>
      <c r="M294" s="89">
        <f t="shared" ref="M294:N294" si="315">AVERAGE(E291:E294)</f>
        <v>11257.25</v>
      </c>
      <c r="N294" s="89">
        <f t="shared" si="315"/>
        <v>53338.75</v>
      </c>
      <c r="O294" s="89">
        <f t="shared" si="283"/>
        <v>64596</v>
      </c>
      <c r="P294" s="89">
        <f t="shared" si="284"/>
        <v>11553777.785</v>
      </c>
      <c r="Q294" s="89">
        <f t="shared" si="285"/>
        <v>1342.75</v>
      </c>
      <c r="S294" s="4"/>
    </row>
    <row r="295" spans="1:19">
      <c r="A295" s="5">
        <v>38199</v>
      </c>
      <c r="B295" s="8">
        <v>30</v>
      </c>
      <c r="C295" s="102">
        <f t="shared" si="277"/>
        <v>38192</v>
      </c>
      <c r="E295" s="75">
        <v>5786</v>
      </c>
      <c r="F295" s="75">
        <v>52401</v>
      </c>
      <c r="G295" s="80">
        <f t="shared" si="278"/>
        <v>58187</v>
      </c>
      <c r="H295" s="76">
        <v>12131366.939999999</v>
      </c>
      <c r="I295" s="82">
        <v>1293</v>
      </c>
      <c r="J295" s="79"/>
      <c r="K295" s="79"/>
      <c r="L295" s="75"/>
      <c r="M295" s="89">
        <f t="shared" ref="M295:N295" si="316">AVERAGE(E292:E295)</f>
        <v>10793.75</v>
      </c>
      <c r="N295" s="89">
        <f t="shared" si="316"/>
        <v>54393.5</v>
      </c>
      <c r="O295" s="89">
        <f t="shared" si="283"/>
        <v>65187.25</v>
      </c>
      <c r="P295" s="89">
        <f t="shared" si="284"/>
        <v>11828535.074999999</v>
      </c>
      <c r="Q295" s="89">
        <f t="shared" si="285"/>
        <v>1325.75</v>
      </c>
      <c r="S295" s="4"/>
    </row>
    <row r="296" spans="1:19">
      <c r="A296" s="5">
        <v>38206</v>
      </c>
      <c r="B296" s="8">
        <v>31</v>
      </c>
      <c r="C296" s="102">
        <f t="shared" si="277"/>
        <v>38199</v>
      </c>
      <c r="E296" s="75">
        <v>5837</v>
      </c>
      <c r="F296" s="75">
        <v>50018</v>
      </c>
      <c r="G296" s="80">
        <f t="shared" si="278"/>
        <v>55855</v>
      </c>
      <c r="H296" s="76">
        <v>12795836.189999999</v>
      </c>
      <c r="I296" s="82">
        <v>1279</v>
      </c>
      <c r="J296" s="79"/>
      <c r="K296" s="79"/>
      <c r="L296" s="75"/>
      <c r="M296" s="89">
        <f t="shared" ref="M296:N296" si="317">AVERAGE(E293:E296)</f>
        <v>8171</v>
      </c>
      <c r="N296" s="89">
        <f t="shared" si="317"/>
        <v>54934</v>
      </c>
      <c r="O296" s="89">
        <f t="shared" si="283"/>
        <v>63105</v>
      </c>
      <c r="P296" s="89">
        <f t="shared" si="284"/>
        <v>12416230.217499999</v>
      </c>
      <c r="Q296" s="89">
        <f t="shared" si="285"/>
        <v>1322.25</v>
      </c>
      <c r="S296" s="4"/>
    </row>
    <row r="297" spans="1:19">
      <c r="A297" s="5">
        <v>38213</v>
      </c>
      <c r="B297" s="8">
        <v>32</v>
      </c>
      <c r="C297" s="102">
        <f t="shared" si="277"/>
        <v>38206</v>
      </c>
      <c r="E297" s="75">
        <v>5249</v>
      </c>
      <c r="F297" s="75">
        <v>48583</v>
      </c>
      <c r="G297" s="80">
        <f t="shared" si="278"/>
        <v>53832</v>
      </c>
      <c r="H297" s="76">
        <v>11099987.01</v>
      </c>
      <c r="I297" s="82">
        <v>1372</v>
      </c>
      <c r="J297" s="79"/>
      <c r="K297" s="79"/>
      <c r="L297" s="75"/>
      <c r="M297" s="89">
        <f t="shared" ref="M297:N297" si="318">AVERAGE(E294:E297)</f>
        <v>5892.5</v>
      </c>
      <c r="N297" s="89">
        <f t="shared" si="318"/>
        <v>53094.5</v>
      </c>
      <c r="O297" s="89">
        <f t="shared" si="283"/>
        <v>58987</v>
      </c>
      <c r="P297" s="89">
        <f t="shared" si="284"/>
        <v>12342852.2875</v>
      </c>
      <c r="Q297" s="89">
        <f t="shared" si="285"/>
        <v>1325.25</v>
      </c>
      <c r="S297" s="4"/>
    </row>
    <row r="298" spans="1:19">
      <c r="A298" s="5">
        <v>38220</v>
      </c>
      <c r="B298" s="8">
        <v>33</v>
      </c>
      <c r="C298" s="102">
        <f t="shared" si="277"/>
        <v>38213</v>
      </c>
      <c r="E298" s="75">
        <v>6122</v>
      </c>
      <c r="F298" s="75">
        <v>47993</v>
      </c>
      <c r="G298" s="80">
        <f t="shared" si="278"/>
        <v>54115</v>
      </c>
      <c r="H298" s="76">
        <v>12294284.98</v>
      </c>
      <c r="I298" s="82">
        <v>1269</v>
      </c>
      <c r="J298" s="79"/>
      <c r="K298" s="79"/>
      <c r="L298" s="75"/>
      <c r="M298" s="89">
        <f t="shared" ref="M298:N298" si="319">AVERAGE(E295:E298)</f>
        <v>5748.5</v>
      </c>
      <c r="N298" s="89">
        <f t="shared" si="319"/>
        <v>49748.75</v>
      </c>
      <c r="O298" s="89">
        <f t="shared" si="283"/>
        <v>55497.25</v>
      </c>
      <c r="P298" s="89">
        <f t="shared" si="284"/>
        <v>12080368.780000001</v>
      </c>
      <c r="Q298" s="89">
        <f t="shared" si="285"/>
        <v>1303.25</v>
      </c>
      <c r="S298" s="4"/>
    </row>
    <row r="299" spans="1:19">
      <c r="A299" s="5">
        <v>38227</v>
      </c>
      <c r="B299" s="8">
        <v>34</v>
      </c>
      <c r="C299" s="102">
        <f t="shared" si="277"/>
        <v>38220</v>
      </c>
      <c r="E299" s="75">
        <v>5831</v>
      </c>
      <c r="F299" s="75">
        <v>47182</v>
      </c>
      <c r="G299" s="80">
        <f t="shared" si="278"/>
        <v>53013</v>
      </c>
      <c r="H299" s="76">
        <v>9871750.5899999999</v>
      </c>
      <c r="I299" s="82">
        <v>1264</v>
      </c>
      <c r="J299" s="79"/>
      <c r="K299" s="79"/>
      <c r="L299" s="75"/>
      <c r="M299" s="89">
        <f t="shared" ref="M299:N299" si="320">AVERAGE(E296:E299)</f>
        <v>5759.75</v>
      </c>
      <c r="N299" s="89">
        <f t="shared" si="320"/>
        <v>48444</v>
      </c>
      <c r="O299" s="89">
        <f t="shared" si="283"/>
        <v>54203.75</v>
      </c>
      <c r="P299" s="89">
        <f t="shared" si="284"/>
        <v>11515464.692499999</v>
      </c>
      <c r="Q299" s="89">
        <f t="shared" si="285"/>
        <v>1296</v>
      </c>
      <c r="S299" s="4"/>
    </row>
    <row r="300" spans="1:19">
      <c r="A300" s="5">
        <v>38234</v>
      </c>
      <c r="B300" s="8">
        <v>35</v>
      </c>
      <c r="C300" s="102">
        <f t="shared" si="277"/>
        <v>38227</v>
      </c>
      <c r="E300" s="75">
        <v>5361</v>
      </c>
      <c r="F300" s="75">
        <v>45585</v>
      </c>
      <c r="G300" s="80">
        <f t="shared" si="278"/>
        <v>50946</v>
      </c>
      <c r="H300" s="76">
        <v>10890240.449999999</v>
      </c>
      <c r="I300" s="82">
        <v>1223</v>
      </c>
      <c r="J300" s="79"/>
      <c r="K300" s="79"/>
      <c r="L300" s="75"/>
      <c r="M300" s="89">
        <f t="shared" ref="M300:N300" si="321">AVERAGE(E297:E300)</f>
        <v>5640.75</v>
      </c>
      <c r="N300" s="89">
        <f t="shared" si="321"/>
        <v>47335.75</v>
      </c>
      <c r="O300" s="89">
        <f t="shared" si="283"/>
        <v>52976.5</v>
      </c>
      <c r="P300" s="89">
        <f t="shared" si="284"/>
        <v>11039065.7575</v>
      </c>
      <c r="Q300" s="89">
        <f t="shared" si="285"/>
        <v>1282</v>
      </c>
      <c r="S300" s="4"/>
    </row>
    <row r="301" spans="1:19">
      <c r="A301" s="5">
        <v>38241</v>
      </c>
      <c r="B301" s="8">
        <v>36</v>
      </c>
      <c r="C301" s="102">
        <f t="shared" si="277"/>
        <v>38234</v>
      </c>
      <c r="E301" s="75">
        <v>5904</v>
      </c>
      <c r="F301" s="75">
        <v>43081</v>
      </c>
      <c r="G301" s="80">
        <f t="shared" si="278"/>
        <v>48985</v>
      </c>
      <c r="H301" s="76">
        <v>10277978.130000001</v>
      </c>
      <c r="I301" s="82">
        <v>1199</v>
      </c>
      <c r="J301" s="79"/>
      <c r="K301" s="79"/>
      <c r="L301" s="75"/>
      <c r="M301" s="89">
        <f t="shared" ref="M301:N301" si="322">AVERAGE(E298:E301)</f>
        <v>5804.5</v>
      </c>
      <c r="N301" s="89">
        <f t="shared" si="322"/>
        <v>45960.25</v>
      </c>
      <c r="O301" s="89">
        <f t="shared" si="283"/>
        <v>51764.75</v>
      </c>
      <c r="P301" s="89">
        <f t="shared" si="284"/>
        <v>10833563.5375</v>
      </c>
      <c r="Q301" s="89">
        <f t="shared" si="285"/>
        <v>1238.75</v>
      </c>
      <c r="S301" s="4"/>
    </row>
    <row r="302" spans="1:19">
      <c r="A302" s="5">
        <v>38248</v>
      </c>
      <c r="B302" s="8">
        <v>37</v>
      </c>
      <c r="C302" s="102">
        <f t="shared" si="277"/>
        <v>38241</v>
      </c>
      <c r="E302" s="75">
        <v>5090</v>
      </c>
      <c r="F302" s="75">
        <v>45142</v>
      </c>
      <c r="G302" s="80">
        <f t="shared" si="278"/>
        <v>50232</v>
      </c>
      <c r="H302" s="76">
        <v>10572583.16</v>
      </c>
      <c r="I302" s="82">
        <v>1178</v>
      </c>
      <c r="J302" s="79"/>
      <c r="K302" s="79"/>
      <c r="L302" s="75"/>
      <c r="M302" s="89">
        <f t="shared" ref="M302:N302" si="323">AVERAGE(E299:E302)</f>
        <v>5546.5</v>
      </c>
      <c r="N302" s="89">
        <f t="shared" si="323"/>
        <v>45247.5</v>
      </c>
      <c r="O302" s="89">
        <f t="shared" si="283"/>
        <v>50794</v>
      </c>
      <c r="P302" s="89">
        <f t="shared" si="284"/>
        <v>10403138.0825</v>
      </c>
      <c r="Q302" s="89">
        <f t="shared" si="285"/>
        <v>1216</v>
      </c>
      <c r="S302" s="4"/>
    </row>
    <row r="303" spans="1:19">
      <c r="A303" s="5">
        <v>38255</v>
      </c>
      <c r="B303" s="8">
        <v>38</v>
      </c>
      <c r="C303" s="102">
        <f t="shared" si="277"/>
        <v>38248</v>
      </c>
      <c r="E303" s="75">
        <v>7254</v>
      </c>
      <c r="F303" s="75">
        <v>43635</v>
      </c>
      <c r="G303" s="80">
        <f t="shared" si="278"/>
        <v>50889</v>
      </c>
      <c r="H303" s="76">
        <v>10365355.35</v>
      </c>
      <c r="I303" s="82">
        <v>1186</v>
      </c>
      <c r="J303" s="79"/>
      <c r="K303" s="79"/>
      <c r="L303" s="75"/>
      <c r="M303" s="89">
        <f t="shared" ref="M303:N303" si="324">AVERAGE(E300:E303)</f>
        <v>5902.25</v>
      </c>
      <c r="N303" s="89">
        <f t="shared" si="324"/>
        <v>44360.75</v>
      </c>
      <c r="O303" s="89">
        <f t="shared" si="283"/>
        <v>50263</v>
      </c>
      <c r="P303" s="89">
        <f t="shared" si="284"/>
        <v>10526539.272499999</v>
      </c>
      <c r="Q303" s="89">
        <f t="shared" si="285"/>
        <v>1196.5</v>
      </c>
      <c r="S303" s="4"/>
    </row>
    <row r="304" spans="1:19">
      <c r="A304" s="5">
        <v>38262</v>
      </c>
      <c r="B304" s="8">
        <v>39</v>
      </c>
      <c r="C304" s="102">
        <f t="shared" si="277"/>
        <v>38255</v>
      </c>
      <c r="E304" s="75">
        <v>5614</v>
      </c>
      <c r="F304" s="75">
        <v>45206</v>
      </c>
      <c r="G304" s="80">
        <f t="shared" si="278"/>
        <v>50820</v>
      </c>
      <c r="H304" s="76">
        <v>10865802.969999999</v>
      </c>
      <c r="I304" s="82">
        <v>1224</v>
      </c>
      <c r="J304" s="79"/>
      <c r="K304" s="79"/>
      <c r="L304" s="75"/>
      <c r="M304" s="89">
        <f t="shared" ref="M304:N304" si="325">AVERAGE(E301:E304)</f>
        <v>5965.5</v>
      </c>
      <c r="N304" s="89">
        <f t="shared" si="325"/>
        <v>44266</v>
      </c>
      <c r="O304" s="89">
        <f t="shared" si="283"/>
        <v>50231.5</v>
      </c>
      <c r="P304" s="89">
        <f t="shared" si="284"/>
        <v>10520429.9025</v>
      </c>
      <c r="Q304" s="89">
        <f t="shared" si="285"/>
        <v>1196.75</v>
      </c>
      <c r="S304" s="4"/>
    </row>
    <row r="305" spans="1:19">
      <c r="A305" s="5">
        <v>38269</v>
      </c>
      <c r="B305" s="8">
        <v>40</v>
      </c>
      <c r="C305" s="102">
        <f t="shared" si="277"/>
        <v>38262</v>
      </c>
      <c r="E305" s="75">
        <v>6687</v>
      </c>
      <c r="F305" s="75">
        <v>42792</v>
      </c>
      <c r="G305" s="80">
        <f t="shared" si="278"/>
        <v>49479</v>
      </c>
      <c r="H305" s="76">
        <v>10133267.940000001</v>
      </c>
      <c r="I305" s="82">
        <v>1207</v>
      </c>
      <c r="J305" s="79"/>
      <c r="K305" s="79"/>
      <c r="L305" s="75"/>
      <c r="M305" s="89">
        <f t="shared" ref="M305:N305" si="326">AVERAGE(E302:E305)</f>
        <v>6161.25</v>
      </c>
      <c r="N305" s="89">
        <f t="shared" si="326"/>
        <v>44193.75</v>
      </c>
      <c r="O305" s="89">
        <f t="shared" si="283"/>
        <v>50355</v>
      </c>
      <c r="P305" s="89">
        <f t="shared" si="284"/>
        <v>10484252.355</v>
      </c>
      <c r="Q305" s="89">
        <f t="shared" si="285"/>
        <v>1198.75</v>
      </c>
      <c r="S305" s="4"/>
    </row>
    <row r="306" spans="1:19">
      <c r="A306" s="5">
        <v>38276</v>
      </c>
      <c r="B306" s="8">
        <v>41</v>
      </c>
      <c r="C306" s="102">
        <f t="shared" si="277"/>
        <v>38269</v>
      </c>
      <c r="E306" s="75">
        <v>6843</v>
      </c>
      <c r="F306" s="75">
        <v>42682</v>
      </c>
      <c r="G306" s="80">
        <f t="shared" si="278"/>
        <v>49525</v>
      </c>
      <c r="H306" s="76">
        <v>9803341.6099999994</v>
      </c>
      <c r="I306" s="82">
        <v>1131</v>
      </c>
      <c r="J306" s="79"/>
      <c r="K306" s="79"/>
      <c r="L306" s="75"/>
      <c r="M306" s="89">
        <f t="shared" ref="M306:N306" si="327">AVERAGE(E303:E306)</f>
        <v>6599.5</v>
      </c>
      <c r="N306" s="89">
        <f t="shared" si="327"/>
        <v>43578.75</v>
      </c>
      <c r="O306" s="89">
        <f t="shared" si="283"/>
        <v>50178.25</v>
      </c>
      <c r="P306" s="89">
        <f t="shared" si="284"/>
        <v>10291941.967500001</v>
      </c>
      <c r="Q306" s="89">
        <f t="shared" si="285"/>
        <v>1187</v>
      </c>
      <c r="S306" s="4"/>
    </row>
    <row r="307" spans="1:19">
      <c r="A307" s="5">
        <v>38283</v>
      </c>
      <c r="B307" s="8">
        <v>42</v>
      </c>
      <c r="C307" s="102">
        <f t="shared" si="277"/>
        <v>38276</v>
      </c>
      <c r="E307" s="75">
        <v>6645</v>
      </c>
      <c r="F307" s="75">
        <v>45205</v>
      </c>
      <c r="G307" s="80">
        <f t="shared" si="278"/>
        <v>51850</v>
      </c>
      <c r="H307" s="76">
        <v>10859009.74</v>
      </c>
      <c r="I307" s="82">
        <v>1216</v>
      </c>
      <c r="J307" s="79"/>
      <c r="K307" s="79"/>
      <c r="L307" s="75"/>
      <c r="M307" s="89">
        <f t="shared" ref="M307:N307" si="328">AVERAGE(E304:E307)</f>
        <v>6447.25</v>
      </c>
      <c r="N307" s="89">
        <f t="shared" si="328"/>
        <v>43971.25</v>
      </c>
      <c r="O307" s="89">
        <f t="shared" si="283"/>
        <v>50418.5</v>
      </c>
      <c r="P307" s="89">
        <f t="shared" si="284"/>
        <v>10415355.564999999</v>
      </c>
      <c r="Q307" s="89">
        <f t="shared" si="285"/>
        <v>1194.5</v>
      </c>
      <c r="S307" s="4"/>
    </row>
    <row r="308" spans="1:19">
      <c r="A308" s="5">
        <v>38290</v>
      </c>
      <c r="B308" s="8">
        <v>43</v>
      </c>
      <c r="C308" s="102">
        <f t="shared" si="277"/>
        <v>38283</v>
      </c>
      <c r="E308" s="75">
        <v>6149</v>
      </c>
      <c r="F308" s="75">
        <v>45452</v>
      </c>
      <c r="G308" s="80">
        <f t="shared" si="278"/>
        <v>51601</v>
      </c>
      <c r="H308" s="76">
        <v>11277811.210000001</v>
      </c>
      <c r="I308" s="82">
        <v>1157</v>
      </c>
      <c r="J308" s="79"/>
      <c r="K308" s="79"/>
      <c r="L308" s="75"/>
      <c r="M308" s="89">
        <f t="shared" ref="M308:N308" si="329">AVERAGE(E305:E308)</f>
        <v>6581</v>
      </c>
      <c r="N308" s="89">
        <f t="shared" si="329"/>
        <v>44032.75</v>
      </c>
      <c r="O308" s="89">
        <f t="shared" si="283"/>
        <v>50613.75</v>
      </c>
      <c r="P308" s="89">
        <f t="shared" si="284"/>
        <v>10518357.625</v>
      </c>
      <c r="Q308" s="89">
        <f t="shared" si="285"/>
        <v>1177.75</v>
      </c>
      <c r="S308" s="4"/>
    </row>
    <row r="309" spans="1:19">
      <c r="A309" s="5">
        <v>38297</v>
      </c>
      <c r="B309" s="8">
        <v>44</v>
      </c>
      <c r="C309" s="102">
        <f t="shared" si="277"/>
        <v>38290</v>
      </c>
      <c r="E309" s="75">
        <v>8715</v>
      </c>
      <c r="F309" s="75">
        <v>45021</v>
      </c>
      <c r="G309" s="80">
        <f t="shared" si="278"/>
        <v>53736</v>
      </c>
      <c r="H309" s="76">
        <v>9979760</v>
      </c>
      <c r="I309" s="82">
        <v>1154</v>
      </c>
      <c r="J309" s="79"/>
      <c r="K309" s="79"/>
      <c r="L309" s="75"/>
      <c r="M309" s="89">
        <f t="shared" ref="M309:N309" si="330">AVERAGE(E306:E309)</f>
        <v>7088</v>
      </c>
      <c r="N309" s="89">
        <f t="shared" si="330"/>
        <v>44590</v>
      </c>
      <c r="O309" s="89">
        <f t="shared" si="283"/>
        <v>51678</v>
      </c>
      <c r="P309" s="89">
        <f t="shared" si="284"/>
        <v>10479980.640000001</v>
      </c>
      <c r="Q309" s="89">
        <f t="shared" si="285"/>
        <v>1164.5</v>
      </c>
      <c r="S309" s="4"/>
    </row>
    <row r="310" spans="1:19">
      <c r="A310" s="5">
        <v>38304</v>
      </c>
      <c r="B310" s="8">
        <v>45</v>
      </c>
      <c r="C310" s="102">
        <f t="shared" si="277"/>
        <v>38297</v>
      </c>
      <c r="E310" s="75">
        <v>6314</v>
      </c>
      <c r="F310" s="75">
        <v>47352</v>
      </c>
      <c r="G310" s="80">
        <f t="shared" si="278"/>
        <v>53666</v>
      </c>
      <c r="H310" s="76">
        <v>11730751.609999999</v>
      </c>
      <c r="I310" s="82">
        <v>1219</v>
      </c>
      <c r="J310" s="79"/>
      <c r="K310" s="79"/>
      <c r="L310" s="75"/>
      <c r="M310" s="89">
        <f t="shared" ref="M310:N310" si="331">AVERAGE(E307:E310)</f>
        <v>6955.75</v>
      </c>
      <c r="N310" s="89">
        <f t="shared" si="331"/>
        <v>45757.5</v>
      </c>
      <c r="O310" s="89">
        <f t="shared" si="283"/>
        <v>52713.25</v>
      </c>
      <c r="P310" s="89">
        <f t="shared" si="284"/>
        <v>10961833.140000001</v>
      </c>
      <c r="Q310" s="89">
        <f t="shared" si="285"/>
        <v>1186.5</v>
      </c>
      <c r="S310" s="4"/>
    </row>
    <row r="311" spans="1:19">
      <c r="A311" s="5">
        <v>38311</v>
      </c>
      <c r="B311" s="8">
        <v>46</v>
      </c>
      <c r="C311" s="102">
        <f t="shared" si="277"/>
        <v>38304</v>
      </c>
      <c r="E311" s="75">
        <v>7341</v>
      </c>
      <c r="F311" s="75">
        <v>48009</v>
      </c>
      <c r="G311" s="80">
        <f t="shared" si="278"/>
        <v>55350</v>
      </c>
      <c r="H311" s="76">
        <v>11359763.91</v>
      </c>
      <c r="I311" s="82">
        <v>1210</v>
      </c>
      <c r="J311" s="79"/>
      <c r="K311" s="79"/>
      <c r="L311" s="75"/>
      <c r="M311" s="89">
        <f t="shared" ref="M311:N311" si="332">AVERAGE(E308:E311)</f>
        <v>7129.75</v>
      </c>
      <c r="N311" s="89">
        <f t="shared" si="332"/>
        <v>46458.5</v>
      </c>
      <c r="O311" s="89">
        <f t="shared" si="283"/>
        <v>53588.25</v>
      </c>
      <c r="P311" s="89">
        <f t="shared" si="284"/>
        <v>11087021.682500001</v>
      </c>
      <c r="Q311" s="89">
        <f t="shared" si="285"/>
        <v>1185</v>
      </c>
      <c r="S311" s="4"/>
    </row>
    <row r="312" spans="1:19">
      <c r="A312" s="5">
        <v>38318</v>
      </c>
      <c r="B312" s="8">
        <v>47</v>
      </c>
      <c r="C312" s="102">
        <f t="shared" si="277"/>
        <v>38311</v>
      </c>
      <c r="E312" s="75">
        <v>9636</v>
      </c>
      <c r="F312" s="75">
        <v>44403</v>
      </c>
      <c r="G312" s="80">
        <f t="shared" si="278"/>
        <v>54039</v>
      </c>
      <c r="H312" s="76">
        <v>10442773.57</v>
      </c>
      <c r="I312" s="82">
        <v>1146</v>
      </c>
      <c r="J312" s="79"/>
      <c r="K312" s="79"/>
      <c r="L312" s="75"/>
      <c r="M312" s="89">
        <f t="shared" ref="M312:N312" si="333">AVERAGE(E309:E312)</f>
        <v>8001.5</v>
      </c>
      <c r="N312" s="89">
        <f t="shared" si="333"/>
        <v>46196.25</v>
      </c>
      <c r="O312" s="89">
        <f t="shared" si="283"/>
        <v>54197.75</v>
      </c>
      <c r="P312" s="89">
        <f t="shared" si="284"/>
        <v>10878262.272500001</v>
      </c>
      <c r="Q312" s="89">
        <f t="shared" si="285"/>
        <v>1182.25</v>
      </c>
      <c r="S312" s="4"/>
    </row>
    <row r="313" spans="1:19">
      <c r="A313" s="5">
        <v>38325</v>
      </c>
      <c r="B313" s="8">
        <v>48</v>
      </c>
      <c r="C313" s="102">
        <f t="shared" si="277"/>
        <v>38318</v>
      </c>
      <c r="E313" s="75">
        <v>9443</v>
      </c>
      <c r="F313" s="75">
        <v>56928</v>
      </c>
      <c r="G313" s="80">
        <f t="shared" si="278"/>
        <v>66371</v>
      </c>
      <c r="H313" s="76">
        <v>14572504.199999999</v>
      </c>
      <c r="I313" s="82">
        <v>1328</v>
      </c>
      <c r="J313" s="79"/>
      <c r="K313" s="79"/>
      <c r="L313" s="75"/>
      <c r="M313" s="89">
        <f t="shared" ref="M313:N313" si="334">AVERAGE(E310:E313)</f>
        <v>8183.5</v>
      </c>
      <c r="N313" s="89">
        <f t="shared" si="334"/>
        <v>49173</v>
      </c>
      <c r="O313" s="89">
        <f t="shared" si="283"/>
        <v>57356.5</v>
      </c>
      <c r="P313" s="89">
        <f t="shared" si="284"/>
        <v>12026448.3225</v>
      </c>
      <c r="Q313" s="89">
        <f t="shared" si="285"/>
        <v>1225.75</v>
      </c>
      <c r="S313" s="4"/>
    </row>
    <row r="314" spans="1:19">
      <c r="A314" s="5">
        <v>38332</v>
      </c>
      <c r="B314" s="8">
        <v>49</v>
      </c>
      <c r="C314" s="102">
        <f t="shared" si="277"/>
        <v>38325</v>
      </c>
      <c r="E314" s="75">
        <v>8335</v>
      </c>
      <c r="F314" s="75">
        <v>55337</v>
      </c>
      <c r="G314" s="80">
        <f t="shared" si="278"/>
        <v>63672</v>
      </c>
      <c r="H314" s="76">
        <v>13801145.9</v>
      </c>
      <c r="I314" s="82">
        <v>1457</v>
      </c>
      <c r="J314" s="79"/>
      <c r="K314" s="79"/>
      <c r="L314" s="75"/>
      <c r="M314" s="89">
        <f t="shared" ref="M314:N314" si="335">AVERAGE(E311:E314)</f>
        <v>8688.75</v>
      </c>
      <c r="N314" s="89">
        <f t="shared" si="335"/>
        <v>51169.25</v>
      </c>
      <c r="O314" s="89">
        <f t="shared" si="283"/>
        <v>59858</v>
      </c>
      <c r="P314" s="89">
        <f t="shared" si="284"/>
        <v>12544046.895</v>
      </c>
      <c r="Q314" s="89">
        <f t="shared" si="285"/>
        <v>1285.25</v>
      </c>
      <c r="S314" s="4"/>
    </row>
    <row r="315" spans="1:19">
      <c r="A315" s="5">
        <v>38339</v>
      </c>
      <c r="B315" s="8">
        <v>50</v>
      </c>
      <c r="C315" s="102">
        <f t="shared" si="277"/>
        <v>38332</v>
      </c>
      <c r="E315" s="75">
        <v>8841</v>
      </c>
      <c r="F315" s="75">
        <v>55116</v>
      </c>
      <c r="G315" s="80">
        <f t="shared" si="278"/>
        <v>63957</v>
      </c>
      <c r="H315" s="76">
        <v>13155943.65</v>
      </c>
      <c r="I315" s="82">
        <v>1442</v>
      </c>
      <c r="J315" s="79"/>
      <c r="K315" s="79"/>
      <c r="L315" s="75"/>
      <c r="M315" s="89">
        <f t="shared" ref="M315:N315" si="336">AVERAGE(E312:E315)</f>
        <v>9063.75</v>
      </c>
      <c r="N315" s="89">
        <f t="shared" si="336"/>
        <v>52946</v>
      </c>
      <c r="O315" s="89">
        <f t="shared" si="283"/>
        <v>62009.75</v>
      </c>
      <c r="P315" s="89">
        <f t="shared" si="284"/>
        <v>12993091.83</v>
      </c>
      <c r="Q315" s="89">
        <f t="shared" si="285"/>
        <v>1343.25</v>
      </c>
      <c r="S315" s="4"/>
    </row>
    <row r="316" spans="1:19">
      <c r="A316" s="5">
        <v>38346</v>
      </c>
      <c r="B316" s="8">
        <v>51</v>
      </c>
      <c r="C316" s="102">
        <f t="shared" si="277"/>
        <v>38339</v>
      </c>
      <c r="E316" s="75">
        <v>17866</v>
      </c>
      <c r="F316" s="75">
        <v>54625</v>
      </c>
      <c r="G316" s="80">
        <f t="shared" si="278"/>
        <v>72491</v>
      </c>
      <c r="H316" s="76">
        <v>12911096.039999999</v>
      </c>
      <c r="I316" s="82">
        <v>1448</v>
      </c>
      <c r="J316" s="79"/>
      <c r="K316" s="79"/>
      <c r="L316" s="75"/>
      <c r="M316" s="89">
        <f t="shared" ref="M316:N316" si="337">AVERAGE(E313:E316)</f>
        <v>11121.25</v>
      </c>
      <c r="N316" s="89">
        <f t="shared" si="337"/>
        <v>55501.5</v>
      </c>
      <c r="O316" s="89">
        <f t="shared" si="283"/>
        <v>66622.75</v>
      </c>
      <c r="P316" s="89">
        <f t="shared" si="284"/>
        <v>13610172.4475</v>
      </c>
      <c r="Q316" s="89">
        <f t="shared" si="285"/>
        <v>1418.75</v>
      </c>
      <c r="S316" s="4"/>
    </row>
    <row r="317" spans="1:19">
      <c r="A317" s="55">
        <v>38353</v>
      </c>
      <c r="B317" s="8">
        <v>52</v>
      </c>
      <c r="C317" s="102">
        <f t="shared" si="277"/>
        <v>38346</v>
      </c>
      <c r="E317" s="84">
        <v>18770</v>
      </c>
      <c r="F317" s="84">
        <v>64998</v>
      </c>
      <c r="G317" s="80">
        <f t="shared" si="278"/>
        <v>83768</v>
      </c>
      <c r="H317" s="85">
        <v>13933506.66</v>
      </c>
      <c r="I317" s="86">
        <v>1481</v>
      </c>
      <c r="J317" s="84">
        <v>11862</v>
      </c>
      <c r="K317" s="84">
        <v>7075</v>
      </c>
      <c r="L317" s="87">
        <f t="shared" ref="L317:L380" si="338">K317/E317</f>
        <v>0.37693127330847098</v>
      </c>
      <c r="M317" s="89">
        <f t="shared" ref="M317:N317" si="339">AVERAGE(E314:E317)</f>
        <v>13453</v>
      </c>
      <c r="N317" s="89">
        <f t="shared" si="339"/>
        <v>57519</v>
      </c>
      <c r="O317" s="89">
        <f t="shared" si="283"/>
        <v>70972</v>
      </c>
      <c r="P317" s="89">
        <f t="shared" si="284"/>
        <v>13450423.0625</v>
      </c>
      <c r="Q317" s="89">
        <f t="shared" si="285"/>
        <v>1457</v>
      </c>
      <c r="S317" s="4"/>
    </row>
    <row r="318" spans="1:19">
      <c r="A318" s="5">
        <v>38360</v>
      </c>
      <c r="B318" s="8">
        <v>1</v>
      </c>
      <c r="C318" s="102">
        <f t="shared" si="277"/>
        <v>38353</v>
      </c>
      <c r="E318" s="75">
        <v>18878</v>
      </c>
      <c r="F318" s="50">
        <v>80869</v>
      </c>
      <c r="G318" s="80">
        <f t="shared" si="278"/>
        <v>99747</v>
      </c>
      <c r="H318" s="76">
        <v>17426916.27</v>
      </c>
      <c r="I318" s="82">
        <v>1682</v>
      </c>
      <c r="J318" s="80">
        <v>14283</v>
      </c>
      <c r="K318" s="80">
        <v>4827</v>
      </c>
      <c r="L318" s="88">
        <f t="shared" si="338"/>
        <v>0.25569445915880917</v>
      </c>
      <c r="M318" s="89">
        <f t="shared" ref="M318:N318" si="340">AVERAGE(E315:E318)</f>
        <v>16088.75</v>
      </c>
      <c r="N318" s="89">
        <f t="shared" si="340"/>
        <v>63902</v>
      </c>
      <c r="O318" s="89">
        <f t="shared" si="283"/>
        <v>79990.75</v>
      </c>
      <c r="P318" s="89">
        <f t="shared" si="284"/>
        <v>14356865.654999997</v>
      </c>
      <c r="Q318" s="89">
        <f t="shared" si="285"/>
        <v>1513.25</v>
      </c>
      <c r="S318" s="4"/>
    </row>
    <row r="319" spans="1:19">
      <c r="A319" s="5">
        <v>38367</v>
      </c>
      <c r="B319" s="8">
        <v>2</v>
      </c>
      <c r="C319" s="102">
        <f t="shared" si="277"/>
        <v>38360</v>
      </c>
      <c r="E319" s="75">
        <v>10631</v>
      </c>
      <c r="F319" s="50">
        <v>83984</v>
      </c>
      <c r="G319" s="80">
        <f t="shared" si="278"/>
        <v>94615</v>
      </c>
      <c r="H319" s="76">
        <v>18614951.93</v>
      </c>
      <c r="I319" s="82">
        <v>1649</v>
      </c>
      <c r="J319" s="80">
        <v>3540</v>
      </c>
      <c r="K319" s="80">
        <v>2154</v>
      </c>
      <c r="L319" s="88">
        <f t="shared" si="338"/>
        <v>0.20261499388580567</v>
      </c>
      <c r="M319" s="89">
        <f t="shared" ref="M319:N319" si="341">AVERAGE(E316:E319)</f>
        <v>16536.25</v>
      </c>
      <c r="N319" s="89">
        <f t="shared" si="341"/>
        <v>71119</v>
      </c>
      <c r="O319" s="89">
        <f t="shared" si="283"/>
        <v>87655.25</v>
      </c>
      <c r="P319" s="89">
        <f t="shared" si="284"/>
        <v>15721617.725</v>
      </c>
      <c r="Q319" s="89">
        <f t="shared" si="285"/>
        <v>1565</v>
      </c>
      <c r="S319" s="4"/>
    </row>
    <row r="320" spans="1:19">
      <c r="A320" s="5">
        <v>38374</v>
      </c>
      <c r="B320" s="8">
        <v>3</v>
      </c>
      <c r="C320" s="102">
        <f t="shared" si="277"/>
        <v>38367</v>
      </c>
      <c r="E320" s="75">
        <v>8489</v>
      </c>
      <c r="F320" s="50">
        <v>76170</v>
      </c>
      <c r="G320" s="80">
        <f t="shared" si="278"/>
        <v>84659</v>
      </c>
      <c r="H320" s="76">
        <v>18650202.879999999</v>
      </c>
      <c r="I320" s="82">
        <v>1488</v>
      </c>
      <c r="J320" s="75">
        <v>6224</v>
      </c>
      <c r="K320" s="75">
        <v>2373</v>
      </c>
      <c r="L320" s="88">
        <f t="shared" si="338"/>
        <v>0.27953822593945105</v>
      </c>
      <c r="M320" s="89">
        <f t="shared" ref="M320:N320" si="342">AVERAGE(E317:E320)</f>
        <v>14192</v>
      </c>
      <c r="N320" s="89">
        <f t="shared" si="342"/>
        <v>76505.25</v>
      </c>
      <c r="O320" s="89">
        <f t="shared" si="283"/>
        <v>90697.25</v>
      </c>
      <c r="P320" s="89">
        <f t="shared" si="284"/>
        <v>17156394.434999999</v>
      </c>
      <c r="Q320" s="89">
        <f t="shared" si="285"/>
        <v>1575</v>
      </c>
      <c r="S320" s="4"/>
    </row>
    <row r="321" spans="1:19">
      <c r="A321" s="5">
        <v>38381</v>
      </c>
      <c r="B321" s="8">
        <v>4</v>
      </c>
      <c r="C321" s="102">
        <f t="shared" si="277"/>
        <v>38374</v>
      </c>
      <c r="E321" s="75">
        <v>8957</v>
      </c>
      <c r="F321" s="50">
        <v>75879</v>
      </c>
      <c r="G321" s="80">
        <f t="shared" si="278"/>
        <v>84836</v>
      </c>
      <c r="H321" s="76">
        <v>19013893.079999998</v>
      </c>
      <c r="I321" s="82">
        <v>1504</v>
      </c>
      <c r="J321" s="75">
        <v>6268</v>
      </c>
      <c r="K321" s="75">
        <v>2805</v>
      </c>
      <c r="L321" s="88">
        <f t="shared" si="338"/>
        <v>0.31316288936027686</v>
      </c>
      <c r="M321" s="89">
        <f t="shared" ref="M321:N321" si="343">AVERAGE(E318:E321)</f>
        <v>11738.75</v>
      </c>
      <c r="N321" s="89">
        <f t="shared" si="343"/>
        <v>79225.5</v>
      </c>
      <c r="O321" s="89">
        <f t="shared" si="283"/>
        <v>90964.25</v>
      </c>
      <c r="P321" s="89">
        <f t="shared" si="284"/>
        <v>18426491.039999999</v>
      </c>
      <c r="Q321" s="89">
        <f t="shared" si="285"/>
        <v>1580.75</v>
      </c>
      <c r="S321" s="4"/>
    </row>
    <row r="322" spans="1:19">
      <c r="A322" s="5">
        <v>38388</v>
      </c>
      <c r="B322" s="8">
        <v>5</v>
      </c>
      <c r="C322" s="102">
        <f t="shared" si="277"/>
        <v>38381</v>
      </c>
      <c r="E322" s="75">
        <v>7050</v>
      </c>
      <c r="F322" s="50">
        <v>74640</v>
      </c>
      <c r="G322" s="80">
        <f t="shared" si="278"/>
        <v>81690</v>
      </c>
      <c r="H322" s="76">
        <v>18975243.73</v>
      </c>
      <c r="I322" s="82">
        <v>1477</v>
      </c>
      <c r="J322" s="75">
        <v>5454</v>
      </c>
      <c r="K322" s="75">
        <v>1680</v>
      </c>
      <c r="L322" s="88">
        <f t="shared" si="338"/>
        <v>0.23829787234042554</v>
      </c>
      <c r="M322" s="89">
        <f t="shared" ref="M322:N322" si="344">AVERAGE(E319:E322)</f>
        <v>8781.75</v>
      </c>
      <c r="N322" s="89">
        <f t="shared" si="344"/>
        <v>77668.25</v>
      </c>
      <c r="O322" s="89">
        <f t="shared" si="283"/>
        <v>86450</v>
      </c>
      <c r="P322" s="89">
        <f t="shared" si="284"/>
        <v>18813572.905000001</v>
      </c>
      <c r="Q322" s="89">
        <f t="shared" si="285"/>
        <v>1529.5</v>
      </c>
      <c r="S322" s="4"/>
    </row>
    <row r="323" spans="1:19">
      <c r="A323" s="5">
        <v>38395</v>
      </c>
      <c r="B323" s="8">
        <v>6</v>
      </c>
      <c r="C323" s="102">
        <f t="shared" si="277"/>
        <v>38388</v>
      </c>
      <c r="E323" s="75">
        <v>6892</v>
      </c>
      <c r="F323" s="50">
        <v>71689</v>
      </c>
      <c r="G323" s="80">
        <f t="shared" si="278"/>
        <v>78581</v>
      </c>
      <c r="H323" s="76">
        <v>18516940.52</v>
      </c>
      <c r="I323" s="82">
        <v>1326</v>
      </c>
      <c r="J323" s="75">
        <v>4842</v>
      </c>
      <c r="K323" s="75">
        <v>2134</v>
      </c>
      <c r="L323" s="88">
        <f t="shared" si="338"/>
        <v>0.30963435867672662</v>
      </c>
      <c r="M323" s="89">
        <f t="shared" ref="M323:N323" si="345">AVERAGE(E320:E323)</f>
        <v>7847</v>
      </c>
      <c r="N323" s="89">
        <f t="shared" si="345"/>
        <v>74594.5</v>
      </c>
      <c r="O323" s="89">
        <f t="shared" si="283"/>
        <v>82441.5</v>
      </c>
      <c r="P323" s="89">
        <f t="shared" si="284"/>
        <v>18789070.052499998</v>
      </c>
      <c r="Q323" s="89">
        <f t="shared" si="285"/>
        <v>1448.75</v>
      </c>
      <c r="S323" s="4"/>
    </row>
    <row r="324" spans="1:19">
      <c r="A324" s="5">
        <v>38402</v>
      </c>
      <c r="B324" s="8">
        <v>7</v>
      </c>
      <c r="C324" s="102">
        <f t="shared" si="277"/>
        <v>38395</v>
      </c>
      <c r="E324" s="75">
        <v>6300</v>
      </c>
      <c r="F324" s="50">
        <v>72651</v>
      </c>
      <c r="G324" s="80">
        <f t="shared" si="278"/>
        <v>78951</v>
      </c>
      <c r="H324" s="76">
        <v>19178611.739999998</v>
      </c>
      <c r="I324" s="82">
        <v>1480</v>
      </c>
      <c r="J324" s="75">
        <v>4378</v>
      </c>
      <c r="K324" s="75">
        <v>1943</v>
      </c>
      <c r="L324" s="88">
        <f t="shared" si="338"/>
        <v>0.30841269841269842</v>
      </c>
      <c r="M324" s="89">
        <f t="shared" ref="M324:N324" si="346">AVERAGE(E321:E324)</f>
        <v>7299.75</v>
      </c>
      <c r="N324" s="89">
        <f t="shared" si="346"/>
        <v>73714.75</v>
      </c>
      <c r="O324" s="89">
        <f t="shared" si="283"/>
        <v>81014.5</v>
      </c>
      <c r="P324" s="89">
        <f t="shared" si="284"/>
        <v>18921172.267499998</v>
      </c>
      <c r="Q324" s="89">
        <f t="shared" si="285"/>
        <v>1446.75</v>
      </c>
      <c r="S324" s="4"/>
    </row>
    <row r="325" spans="1:19">
      <c r="A325" s="5">
        <v>38409</v>
      </c>
      <c r="B325" s="8">
        <v>8</v>
      </c>
      <c r="C325" s="102">
        <f t="shared" ref="C325:C388" si="347">A324</f>
        <v>38402</v>
      </c>
      <c r="E325" s="75">
        <v>5695</v>
      </c>
      <c r="F325" s="50">
        <v>70381</v>
      </c>
      <c r="G325" s="80">
        <f t="shared" ref="G325:G388" si="348">E325+F325</f>
        <v>76076</v>
      </c>
      <c r="H325" s="76">
        <v>18282524.640000001</v>
      </c>
      <c r="I325" s="82">
        <v>1449</v>
      </c>
      <c r="J325" s="75">
        <v>4167</v>
      </c>
      <c r="K325" s="75">
        <v>1574</v>
      </c>
      <c r="L325" s="88">
        <f t="shared" si="338"/>
        <v>0.27638279192273923</v>
      </c>
      <c r="M325" s="89">
        <f t="shared" ref="M325:N325" si="349">AVERAGE(E322:E325)</f>
        <v>6484.25</v>
      </c>
      <c r="N325" s="89">
        <f t="shared" si="349"/>
        <v>72340.25</v>
      </c>
      <c r="O325" s="89">
        <f t="shared" si="283"/>
        <v>78824.5</v>
      </c>
      <c r="P325" s="89">
        <f t="shared" si="284"/>
        <v>18738330.157499999</v>
      </c>
      <c r="Q325" s="89">
        <f t="shared" si="285"/>
        <v>1433</v>
      </c>
      <c r="S325" s="4"/>
    </row>
    <row r="326" spans="1:19">
      <c r="A326" s="5">
        <v>38416</v>
      </c>
      <c r="B326" s="8">
        <v>9</v>
      </c>
      <c r="C326" s="102">
        <f t="shared" si="347"/>
        <v>38409</v>
      </c>
      <c r="E326" s="75">
        <v>6591</v>
      </c>
      <c r="F326" s="50">
        <v>69460</v>
      </c>
      <c r="G326" s="80">
        <f t="shared" si="348"/>
        <v>76051</v>
      </c>
      <c r="H326" s="76">
        <v>19029757.220000003</v>
      </c>
      <c r="I326" s="82">
        <v>1523</v>
      </c>
      <c r="J326" s="75">
        <v>4611</v>
      </c>
      <c r="K326" s="75">
        <v>2028</v>
      </c>
      <c r="L326" s="88">
        <f t="shared" si="338"/>
        <v>0.30769230769230771</v>
      </c>
      <c r="M326" s="89">
        <f t="shared" ref="M326:N326" si="350">AVERAGE(E323:E326)</f>
        <v>6369.5</v>
      </c>
      <c r="N326" s="89">
        <f t="shared" si="350"/>
        <v>71045.25</v>
      </c>
      <c r="O326" s="89">
        <f t="shared" si="283"/>
        <v>77414.75</v>
      </c>
      <c r="P326" s="89">
        <f t="shared" si="284"/>
        <v>18751958.530000001</v>
      </c>
      <c r="Q326" s="89">
        <f t="shared" si="285"/>
        <v>1444.5</v>
      </c>
      <c r="S326" s="4"/>
    </row>
    <row r="327" spans="1:19">
      <c r="A327" s="5">
        <v>38423</v>
      </c>
      <c r="B327" s="8">
        <v>10</v>
      </c>
      <c r="C327" s="102">
        <f t="shared" si="347"/>
        <v>38416</v>
      </c>
      <c r="E327" s="75">
        <v>6438</v>
      </c>
      <c r="F327" s="50">
        <v>68576</v>
      </c>
      <c r="G327" s="80">
        <f t="shared" si="348"/>
        <v>75014</v>
      </c>
      <c r="H327" s="76">
        <v>18146509.760000002</v>
      </c>
      <c r="I327" s="82">
        <v>1633</v>
      </c>
      <c r="J327" s="75">
        <v>4616</v>
      </c>
      <c r="K327" s="75">
        <v>1901</v>
      </c>
      <c r="L327" s="88">
        <f t="shared" si="338"/>
        <v>0.29527803665734698</v>
      </c>
      <c r="M327" s="89">
        <f t="shared" ref="M327:N327" si="351">AVERAGE(E324:E327)</f>
        <v>6256</v>
      </c>
      <c r="N327" s="89">
        <f t="shared" si="351"/>
        <v>70267</v>
      </c>
      <c r="O327" s="89">
        <f t="shared" si="283"/>
        <v>76523</v>
      </c>
      <c r="P327" s="89">
        <f t="shared" si="284"/>
        <v>18659350.84</v>
      </c>
      <c r="Q327" s="89">
        <f t="shared" si="285"/>
        <v>1521.25</v>
      </c>
      <c r="S327" s="4"/>
    </row>
    <row r="328" spans="1:19">
      <c r="A328" s="5">
        <v>38430</v>
      </c>
      <c r="B328" s="8">
        <v>11</v>
      </c>
      <c r="C328" s="102">
        <f t="shared" si="347"/>
        <v>38423</v>
      </c>
      <c r="E328" s="75">
        <v>5967</v>
      </c>
      <c r="F328" s="50">
        <v>66575</v>
      </c>
      <c r="G328" s="80">
        <f t="shared" si="348"/>
        <v>72542</v>
      </c>
      <c r="H328" s="76">
        <v>17171787.600000001</v>
      </c>
      <c r="I328" s="82">
        <v>1647</v>
      </c>
      <c r="J328" s="75">
        <v>4257</v>
      </c>
      <c r="K328" s="75">
        <v>1761</v>
      </c>
      <c r="L328" s="88">
        <f t="shared" si="338"/>
        <v>0.29512317747611866</v>
      </c>
      <c r="M328" s="89">
        <f t="shared" ref="M328:N328" si="352">AVERAGE(E325:E328)</f>
        <v>6172.75</v>
      </c>
      <c r="N328" s="89">
        <f t="shared" si="352"/>
        <v>68748</v>
      </c>
      <c r="O328" s="89">
        <f t="shared" ref="O328:O391" si="353">AVERAGE(G325:G328)</f>
        <v>74920.75</v>
      </c>
      <c r="P328" s="89">
        <f t="shared" ref="P328:P391" si="354">AVERAGE(H325:H328)</f>
        <v>18157644.805</v>
      </c>
      <c r="Q328" s="89">
        <f t="shared" ref="Q328:Q391" si="355">AVERAGE(I325:I328)</f>
        <v>1563</v>
      </c>
      <c r="S328" s="4"/>
    </row>
    <row r="329" spans="1:19">
      <c r="A329" s="5">
        <v>38437</v>
      </c>
      <c r="B329" s="8">
        <v>12</v>
      </c>
      <c r="C329" s="102">
        <f t="shared" si="347"/>
        <v>38430</v>
      </c>
      <c r="E329" s="75">
        <v>5610</v>
      </c>
      <c r="F329" s="50">
        <v>60990</v>
      </c>
      <c r="G329" s="80">
        <f t="shared" si="348"/>
        <v>66600</v>
      </c>
      <c r="H329" s="76">
        <v>15736540.470000001</v>
      </c>
      <c r="I329" s="82">
        <v>1606</v>
      </c>
      <c r="J329" s="75">
        <v>3540</v>
      </c>
      <c r="K329" s="75">
        <v>2154</v>
      </c>
      <c r="L329" s="88">
        <f t="shared" si="338"/>
        <v>0.38395721925133691</v>
      </c>
      <c r="M329" s="89">
        <f t="shared" ref="M329:N329" si="356">AVERAGE(E326:E329)</f>
        <v>6151.5</v>
      </c>
      <c r="N329" s="89">
        <f t="shared" si="356"/>
        <v>66400.25</v>
      </c>
      <c r="O329" s="89">
        <f t="shared" si="353"/>
        <v>72551.75</v>
      </c>
      <c r="P329" s="89">
        <f t="shared" si="354"/>
        <v>17521148.762500003</v>
      </c>
      <c r="Q329" s="89">
        <f t="shared" si="355"/>
        <v>1602.25</v>
      </c>
      <c r="S329" s="4"/>
    </row>
    <row r="330" spans="1:19">
      <c r="A330" s="5">
        <v>38444</v>
      </c>
      <c r="B330" s="8">
        <v>13</v>
      </c>
      <c r="C330" s="102">
        <f t="shared" si="347"/>
        <v>38437</v>
      </c>
      <c r="E330" s="75">
        <v>5965</v>
      </c>
      <c r="F330" s="50">
        <v>62005</v>
      </c>
      <c r="G330" s="80">
        <f t="shared" si="348"/>
        <v>67970</v>
      </c>
      <c r="H330" s="76">
        <v>14574693.109999999</v>
      </c>
      <c r="I330" s="82">
        <v>1827</v>
      </c>
      <c r="J330" s="75">
        <v>3831</v>
      </c>
      <c r="K330" s="75">
        <v>2224</v>
      </c>
      <c r="L330" s="88">
        <f t="shared" si="338"/>
        <v>0.37284157585917854</v>
      </c>
      <c r="M330" s="89">
        <f t="shared" ref="M330:N330" si="357">AVERAGE(E327:E330)</f>
        <v>5995</v>
      </c>
      <c r="N330" s="89">
        <f t="shared" si="357"/>
        <v>64536.5</v>
      </c>
      <c r="O330" s="89">
        <f t="shared" si="353"/>
        <v>70531.5</v>
      </c>
      <c r="P330" s="89">
        <f t="shared" si="354"/>
        <v>16407382.734999999</v>
      </c>
      <c r="Q330" s="89">
        <f t="shared" si="355"/>
        <v>1678.25</v>
      </c>
      <c r="S330" s="4"/>
    </row>
    <row r="331" spans="1:19">
      <c r="A331" s="5">
        <v>38451</v>
      </c>
      <c r="B331" s="8">
        <v>14</v>
      </c>
      <c r="C331" s="102">
        <f t="shared" si="347"/>
        <v>38444</v>
      </c>
      <c r="E331" s="75">
        <v>7272</v>
      </c>
      <c r="F331" s="50">
        <v>57257</v>
      </c>
      <c r="G331" s="80">
        <f t="shared" si="348"/>
        <v>64529</v>
      </c>
      <c r="H331" s="76">
        <v>14862427.73</v>
      </c>
      <c r="I331" s="82">
        <v>1749</v>
      </c>
      <c r="J331" s="75">
        <v>5096</v>
      </c>
      <c r="K331" s="75">
        <v>2236</v>
      </c>
      <c r="L331" s="88">
        <f t="shared" si="338"/>
        <v>0.30748074807480746</v>
      </c>
      <c r="M331" s="89">
        <f t="shared" ref="M331:N331" si="358">AVERAGE(E328:E331)</f>
        <v>6203.5</v>
      </c>
      <c r="N331" s="89">
        <f t="shared" si="358"/>
        <v>61706.75</v>
      </c>
      <c r="O331" s="89">
        <f t="shared" si="353"/>
        <v>67910.25</v>
      </c>
      <c r="P331" s="89">
        <f t="shared" si="354"/>
        <v>15586362.227499999</v>
      </c>
      <c r="Q331" s="89">
        <f t="shared" si="355"/>
        <v>1707.25</v>
      </c>
      <c r="S331" s="4"/>
    </row>
    <row r="332" spans="1:19">
      <c r="A332" s="5">
        <v>38458</v>
      </c>
      <c r="B332" s="8">
        <v>15</v>
      </c>
      <c r="C332" s="102">
        <f t="shared" si="347"/>
        <v>38451</v>
      </c>
      <c r="E332" s="75">
        <v>5570</v>
      </c>
      <c r="F332" s="50">
        <v>54385</v>
      </c>
      <c r="G332" s="80">
        <f t="shared" si="348"/>
        <v>59955</v>
      </c>
      <c r="H332" s="76">
        <v>13431549.6</v>
      </c>
      <c r="I332" s="82">
        <v>1676</v>
      </c>
      <c r="J332" s="75">
        <v>3965</v>
      </c>
      <c r="K332" s="75">
        <v>1656</v>
      </c>
      <c r="L332" s="88">
        <f t="shared" si="338"/>
        <v>0.29730700179533215</v>
      </c>
      <c r="M332" s="89">
        <f t="shared" ref="M332:N332" si="359">AVERAGE(E329:E332)</f>
        <v>6104.25</v>
      </c>
      <c r="N332" s="89">
        <f t="shared" si="359"/>
        <v>58659.25</v>
      </c>
      <c r="O332" s="89">
        <f t="shared" si="353"/>
        <v>64763.5</v>
      </c>
      <c r="P332" s="89">
        <f t="shared" si="354"/>
        <v>14651302.727500001</v>
      </c>
      <c r="Q332" s="89">
        <f t="shared" si="355"/>
        <v>1714.5</v>
      </c>
      <c r="S332" s="4"/>
    </row>
    <row r="333" spans="1:19">
      <c r="A333" s="5">
        <v>38465</v>
      </c>
      <c r="B333" s="8">
        <v>16</v>
      </c>
      <c r="C333" s="102">
        <f t="shared" si="347"/>
        <v>38458</v>
      </c>
      <c r="E333" s="75">
        <v>5730</v>
      </c>
      <c r="F333" s="50">
        <v>51213</v>
      </c>
      <c r="G333" s="80">
        <f t="shared" si="348"/>
        <v>56943</v>
      </c>
      <c r="H333" s="76">
        <v>12688340.199999999</v>
      </c>
      <c r="I333" s="82">
        <v>1624</v>
      </c>
      <c r="J333" s="75">
        <v>3933</v>
      </c>
      <c r="K333" s="75">
        <v>1842</v>
      </c>
      <c r="L333" s="88">
        <f t="shared" si="338"/>
        <v>0.32146596858638743</v>
      </c>
      <c r="M333" s="89">
        <f t="shared" ref="M333:N333" si="360">AVERAGE(E330:E333)</f>
        <v>6134.25</v>
      </c>
      <c r="N333" s="89">
        <f t="shared" si="360"/>
        <v>56215</v>
      </c>
      <c r="O333" s="89">
        <f t="shared" si="353"/>
        <v>62349.25</v>
      </c>
      <c r="P333" s="89">
        <f t="shared" si="354"/>
        <v>13889252.66</v>
      </c>
      <c r="Q333" s="89">
        <f t="shared" si="355"/>
        <v>1719</v>
      </c>
      <c r="S333" s="4"/>
    </row>
    <row r="334" spans="1:19">
      <c r="A334" s="5">
        <v>38472</v>
      </c>
      <c r="B334" s="8">
        <v>17</v>
      </c>
      <c r="C334" s="102">
        <f t="shared" si="347"/>
        <v>38465</v>
      </c>
      <c r="E334" s="75">
        <v>6206</v>
      </c>
      <c r="F334" s="50">
        <v>49525</v>
      </c>
      <c r="G334" s="80">
        <f t="shared" si="348"/>
        <v>55731</v>
      </c>
      <c r="H334" s="76">
        <v>12064818.6</v>
      </c>
      <c r="I334" s="82">
        <v>1562</v>
      </c>
      <c r="J334" s="75">
        <v>4168</v>
      </c>
      <c r="K334" s="75">
        <v>2082</v>
      </c>
      <c r="L334" s="88">
        <f t="shared" si="338"/>
        <v>0.33548179181437321</v>
      </c>
      <c r="M334" s="89">
        <f t="shared" ref="M334:N334" si="361">AVERAGE(E331:E334)</f>
        <v>6194.5</v>
      </c>
      <c r="N334" s="89">
        <f t="shared" si="361"/>
        <v>53095</v>
      </c>
      <c r="O334" s="89">
        <f t="shared" si="353"/>
        <v>59289.5</v>
      </c>
      <c r="P334" s="89">
        <f t="shared" si="354"/>
        <v>13261784.032500001</v>
      </c>
      <c r="Q334" s="89">
        <f t="shared" si="355"/>
        <v>1652.75</v>
      </c>
      <c r="S334" s="4"/>
    </row>
    <row r="335" spans="1:19">
      <c r="A335" s="5">
        <v>38479</v>
      </c>
      <c r="B335" s="8">
        <v>18</v>
      </c>
      <c r="C335" s="102">
        <f t="shared" si="347"/>
        <v>38472</v>
      </c>
      <c r="E335" s="75">
        <v>5958</v>
      </c>
      <c r="F335" s="50">
        <v>48918</v>
      </c>
      <c r="G335" s="80">
        <f t="shared" si="348"/>
        <v>54876</v>
      </c>
      <c r="H335" s="76">
        <v>12193793.52</v>
      </c>
      <c r="I335" s="82">
        <v>1385</v>
      </c>
      <c r="J335" s="75">
        <v>4073</v>
      </c>
      <c r="K335" s="75">
        <v>1960</v>
      </c>
      <c r="L335" s="88">
        <f t="shared" si="338"/>
        <v>0.32896945283652235</v>
      </c>
      <c r="M335" s="89">
        <f t="shared" ref="M335:N335" si="362">AVERAGE(E332:E335)</f>
        <v>5866</v>
      </c>
      <c r="N335" s="89">
        <f t="shared" si="362"/>
        <v>51010.25</v>
      </c>
      <c r="O335" s="89">
        <f t="shared" si="353"/>
        <v>56876.25</v>
      </c>
      <c r="P335" s="89">
        <f t="shared" si="354"/>
        <v>12594625.48</v>
      </c>
      <c r="Q335" s="89">
        <f t="shared" si="355"/>
        <v>1561.75</v>
      </c>
      <c r="S335" s="4"/>
    </row>
    <row r="336" spans="1:19">
      <c r="A336" s="5">
        <v>38486</v>
      </c>
      <c r="B336" s="8">
        <v>19</v>
      </c>
      <c r="C336" s="102">
        <f t="shared" si="347"/>
        <v>38479</v>
      </c>
      <c r="E336" s="75">
        <v>6065</v>
      </c>
      <c r="F336" s="50">
        <v>47370</v>
      </c>
      <c r="G336" s="80">
        <f t="shared" si="348"/>
        <v>53435</v>
      </c>
      <c r="H336" s="76">
        <v>11601570.17</v>
      </c>
      <c r="I336" s="82">
        <v>1426</v>
      </c>
      <c r="J336" s="75">
        <v>4077</v>
      </c>
      <c r="K336" s="75">
        <v>2057</v>
      </c>
      <c r="L336" s="88">
        <f t="shared" si="338"/>
        <v>0.339159109645507</v>
      </c>
      <c r="M336" s="89">
        <f t="shared" ref="M336:N336" si="363">AVERAGE(E333:E336)</f>
        <v>5989.75</v>
      </c>
      <c r="N336" s="89">
        <f t="shared" si="363"/>
        <v>49256.5</v>
      </c>
      <c r="O336" s="89">
        <f t="shared" si="353"/>
        <v>55246.25</v>
      </c>
      <c r="P336" s="89">
        <f t="shared" si="354"/>
        <v>12137130.622499999</v>
      </c>
      <c r="Q336" s="89">
        <f t="shared" si="355"/>
        <v>1499.25</v>
      </c>
      <c r="S336" s="4"/>
    </row>
    <row r="337" spans="1:19">
      <c r="A337" s="5">
        <v>38493</v>
      </c>
      <c r="B337" s="8">
        <v>20</v>
      </c>
      <c r="C337" s="102">
        <f t="shared" si="347"/>
        <v>38486</v>
      </c>
      <c r="E337" s="75">
        <v>5791</v>
      </c>
      <c r="F337" s="50">
        <v>47371</v>
      </c>
      <c r="G337" s="80">
        <f t="shared" si="348"/>
        <v>53162</v>
      </c>
      <c r="H337" s="76">
        <v>11414860.92</v>
      </c>
      <c r="I337" s="82">
        <v>1313</v>
      </c>
      <c r="J337" s="75">
        <v>4068</v>
      </c>
      <c r="K337" s="75">
        <v>1822</v>
      </c>
      <c r="L337" s="88">
        <f t="shared" si="338"/>
        <v>0.31462614401657746</v>
      </c>
      <c r="M337" s="89">
        <f t="shared" ref="M337:N337" si="364">AVERAGE(E334:E337)</f>
        <v>6005</v>
      </c>
      <c r="N337" s="89">
        <f t="shared" si="364"/>
        <v>48296</v>
      </c>
      <c r="O337" s="89">
        <f t="shared" si="353"/>
        <v>54301</v>
      </c>
      <c r="P337" s="89">
        <f t="shared" si="354"/>
        <v>11818760.8025</v>
      </c>
      <c r="Q337" s="89">
        <f t="shared" si="355"/>
        <v>1421.5</v>
      </c>
      <c r="S337" s="4"/>
    </row>
    <row r="338" spans="1:19">
      <c r="A338" s="5">
        <v>38500</v>
      </c>
      <c r="B338" s="8">
        <v>21</v>
      </c>
      <c r="C338" s="102">
        <f t="shared" si="347"/>
        <v>38493</v>
      </c>
      <c r="E338" s="75">
        <v>6411</v>
      </c>
      <c r="F338" s="50">
        <v>47288</v>
      </c>
      <c r="G338" s="80">
        <f t="shared" si="348"/>
        <v>53699</v>
      </c>
      <c r="H338" s="76">
        <v>12069888.300000001</v>
      </c>
      <c r="I338" s="82">
        <v>1322</v>
      </c>
      <c r="J338" s="75">
        <v>4274</v>
      </c>
      <c r="K338" s="75">
        <v>2234</v>
      </c>
      <c r="L338" s="88">
        <f t="shared" si="338"/>
        <v>0.34846357822492591</v>
      </c>
      <c r="M338" s="89">
        <f t="shared" ref="M338:N338" si="365">AVERAGE(E335:E338)</f>
        <v>6056.25</v>
      </c>
      <c r="N338" s="89">
        <f t="shared" si="365"/>
        <v>47736.75</v>
      </c>
      <c r="O338" s="89">
        <f t="shared" si="353"/>
        <v>53793</v>
      </c>
      <c r="P338" s="89">
        <f t="shared" si="354"/>
        <v>11820028.227499999</v>
      </c>
      <c r="Q338" s="89">
        <f t="shared" si="355"/>
        <v>1361.5</v>
      </c>
      <c r="S338" s="4"/>
    </row>
    <row r="339" spans="1:19">
      <c r="A339" s="5">
        <v>38507</v>
      </c>
      <c r="B339" s="8">
        <v>22</v>
      </c>
      <c r="C339" s="102">
        <f t="shared" si="347"/>
        <v>38500</v>
      </c>
      <c r="E339" s="75">
        <v>8067</v>
      </c>
      <c r="F339" s="50">
        <v>46306</v>
      </c>
      <c r="G339" s="80">
        <f t="shared" si="348"/>
        <v>54373</v>
      </c>
      <c r="H339" s="76">
        <v>12609869.1</v>
      </c>
      <c r="I339" s="82">
        <v>1274</v>
      </c>
      <c r="J339" s="75">
        <v>5051</v>
      </c>
      <c r="K339" s="75">
        <v>3261</v>
      </c>
      <c r="L339" s="88">
        <f t="shared" si="338"/>
        <v>0.40423949423577538</v>
      </c>
      <c r="M339" s="89">
        <f t="shared" ref="M339:N339" si="366">AVERAGE(E336:E339)</f>
        <v>6583.5</v>
      </c>
      <c r="N339" s="89">
        <f t="shared" si="366"/>
        <v>47083.75</v>
      </c>
      <c r="O339" s="89">
        <f t="shared" si="353"/>
        <v>53667.25</v>
      </c>
      <c r="P339" s="89">
        <f t="shared" si="354"/>
        <v>11924047.122500001</v>
      </c>
      <c r="Q339" s="89">
        <f t="shared" si="355"/>
        <v>1333.75</v>
      </c>
      <c r="S339" s="4"/>
    </row>
    <row r="340" spans="1:19">
      <c r="A340" s="5">
        <v>38514</v>
      </c>
      <c r="B340" s="8">
        <v>23</v>
      </c>
      <c r="C340" s="102">
        <f t="shared" si="347"/>
        <v>38507</v>
      </c>
      <c r="E340" s="75">
        <v>6386</v>
      </c>
      <c r="F340" s="50">
        <v>49160</v>
      </c>
      <c r="G340" s="80">
        <f t="shared" si="348"/>
        <v>55546</v>
      </c>
      <c r="H340" s="76">
        <v>11433696.07</v>
      </c>
      <c r="I340" s="82">
        <v>1253</v>
      </c>
      <c r="J340" s="75">
        <v>4454</v>
      </c>
      <c r="K340" s="75">
        <v>2043</v>
      </c>
      <c r="L340" s="88">
        <f t="shared" si="338"/>
        <v>0.31991857187597872</v>
      </c>
      <c r="M340" s="89">
        <f t="shared" ref="M340:N340" si="367">AVERAGE(E337:E340)</f>
        <v>6663.75</v>
      </c>
      <c r="N340" s="89">
        <f t="shared" si="367"/>
        <v>47531.25</v>
      </c>
      <c r="O340" s="89">
        <f t="shared" si="353"/>
        <v>54195</v>
      </c>
      <c r="P340" s="89">
        <f t="shared" si="354"/>
        <v>11882078.5975</v>
      </c>
      <c r="Q340" s="89">
        <f t="shared" si="355"/>
        <v>1290.5</v>
      </c>
      <c r="S340" s="4"/>
    </row>
    <row r="341" spans="1:19">
      <c r="A341" s="5">
        <v>38521</v>
      </c>
      <c r="B341" s="8">
        <v>24</v>
      </c>
      <c r="C341" s="102">
        <f t="shared" si="347"/>
        <v>38514</v>
      </c>
      <c r="E341" s="75">
        <v>5800</v>
      </c>
      <c r="F341" s="50">
        <v>49342</v>
      </c>
      <c r="G341" s="80">
        <f t="shared" si="348"/>
        <v>55142</v>
      </c>
      <c r="H341" s="76">
        <v>13927186.01</v>
      </c>
      <c r="I341" s="82">
        <v>1297</v>
      </c>
      <c r="J341" s="75">
        <v>4282</v>
      </c>
      <c r="K341" s="75">
        <v>1618</v>
      </c>
      <c r="L341" s="88">
        <f t="shared" si="338"/>
        <v>0.2789655172413793</v>
      </c>
      <c r="M341" s="89">
        <f t="shared" ref="M341:N341" si="368">AVERAGE(E338:E341)</f>
        <v>6666</v>
      </c>
      <c r="N341" s="89">
        <f t="shared" si="368"/>
        <v>48024</v>
      </c>
      <c r="O341" s="89">
        <f t="shared" si="353"/>
        <v>54690</v>
      </c>
      <c r="P341" s="89">
        <f t="shared" si="354"/>
        <v>12510159.869999999</v>
      </c>
      <c r="Q341" s="89">
        <f t="shared" si="355"/>
        <v>1286.5</v>
      </c>
      <c r="S341" s="4"/>
    </row>
    <row r="342" spans="1:19">
      <c r="A342" s="5">
        <v>38528</v>
      </c>
      <c r="B342" s="8">
        <v>25</v>
      </c>
      <c r="C342" s="102">
        <f t="shared" si="347"/>
        <v>38521</v>
      </c>
      <c r="E342" s="75">
        <v>6143</v>
      </c>
      <c r="F342" s="50">
        <v>48821</v>
      </c>
      <c r="G342" s="80">
        <f t="shared" si="348"/>
        <v>54964</v>
      </c>
      <c r="H342" s="76">
        <v>11562645.970000001</v>
      </c>
      <c r="I342" s="82">
        <v>1304</v>
      </c>
      <c r="J342" s="75">
        <v>4366</v>
      </c>
      <c r="K342" s="75">
        <v>1910</v>
      </c>
      <c r="L342" s="88">
        <f t="shared" si="338"/>
        <v>0.31092300179065602</v>
      </c>
      <c r="M342" s="89">
        <f t="shared" ref="M342:N342" si="369">AVERAGE(E339:E342)</f>
        <v>6599</v>
      </c>
      <c r="N342" s="89">
        <f t="shared" si="369"/>
        <v>48407.25</v>
      </c>
      <c r="O342" s="89">
        <f t="shared" si="353"/>
        <v>55006.25</v>
      </c>
      <c r="P342" s="89">
        <f t="shared" si="354"/>
        <v>12383349.2875</v>
      </c>
      <c r="Q342" s="89">
        <f t="shared" si="355"/>
        <v>1282</v>
      </c>
      <c r="S342" s="4"/>
    </row>
    <row r="343" spans="1:19">
      <c r="A343" s="5">
        <v>38535</v>
      </c>
      <c r="B343" s="8">
        <v>26</v>
      </c>
      <c r="C343" s="102">
        <f t="shared" si="347"/>
        <v>38528</v>
      </c>
      <c r="E343" s="75">
        <v>8601</v>
      </c>
      <c r="F343" s="50">
        <v>48268</v>
      </c>
      <c r="G343" s="80">
        <f t="shared" si="348"/>
        <v>56869</v>
      </c>
      <c r="H343" s="76">
        <v>11392989.43</v>
      </c>
      <c r="I343" s="82">
        <v>1365</v>
      </c>
      <c r="J343" s="75">
        <v>5183</v>
      </c>
      <c r="K343" s="75">
        <v>3552</v>
      </c>
      <c r="L343" s="88">
        <f t="shared" si="338"/>
        <v>0.41297523543773978</v>
      </c>
      <c r="M343" s="89">
        <f t="shared" ref="M343:N343" si="370">AVERAGE(E340:E343)</f>
        <v>6732.5</v>
      </c>
      <c r="N343" s="89">
        <f t="shared" si="370"/>
        <v>48897.75</v>
      </c>
      <c r="O343" s="89">
        <f t="shared" si="353"/>
        <v>55630.25</v>
      </c>
      <c r="P343" s="89">
        <f t="shared" si="354"/>
        <v>12079129.369999999</v>
      </c>
      <c r="Q343" s="89">
        <f t="shared" si="355"/>
        <v>1304.75</v>
      </c>
      <c r="S343" s="4"/>
    </row>
    <row r="344" spans="1:19">
      <c r="A344" s="5">
        <v>38542</v>
      </c>
      <c r="B344" s="8">
        <v>27</v>
      </c>
      <c r="C344" s="102">
        <f t="shared" si="347"/>
        <v>38535</v>
      </c>
      <c r="E344" s="75">
        <v>17323</v>
      </c>
      <c r="F344" s="50">
        <v>47819</v>
      </c>
      <c r="G344" s="80">
        <f t="shared" si="348"/>
        <v>65142</v>
      </c>
      <c r="H344" s="76">
        <v>10736776.33</v>
      </c>
      <c r="I344" s="82">
        <v>1231</v>
      </c>
      <c r="J344" s="75">
        <v>11976</v>
      </c>
      <c r="K344" s="75">
        <v>5534</v>
      </c>
      <c r="L344" s="88">
        <f t="shared" si="338"/>
        <v>0.31945967788489293</v>
      </c>
      <c r="M344" s="89">
        <f t="shared" ref="M344:N344" si="371">AVERAGE(E341:E344)</f>
        <v>9466.75</v>
      </c>
      <c r="N344" s="89">
        <f t="shared" si="371"/>
        <v>48562.5</v>
      </c>
      <c r="O344" s="89">
        <f t="shared" si="353"/>
        <v>58029.25</v>
      </c>
      <c r="P344" s="89">
        <f t="shared" si="354"/>
        <v>11904899.434999999</v>
      </c>
      <c r="Q344" s="89">
        <f t="shared" si="355"/>
        <v>1299.25</v>
      </c>
      <c r="S344" s="4"/>
    </row>
    <row r="345" spans="1:19">
      <c r="A345" s="5">
        <v>38549</v>
      </c>
      <c r="B345" s="8">
        <v>28</v>
      </c>
      <c r="C345" s="102">
        <f t="shared" si="347"/>
        <v>38542</v>
      </c>
      <c r="E345" s="75">
        <v>9396</v>
      </c>
      <c r="F345" s="50">
        <v>57826</v>
      </c>
      <c r="G345" s="80">
        <f t="shared" si="348"/>
        <v>67222</v>
      </c>
      <c r="H345" s="76">
        <v>11621572.470000001</v>
      </c>
      <c r="I345" s="82">
        <v>1296</v>
      </c>
      <c r="J345" s="75">
        <v>6408</v>
      </c>
      <c r="K345" s="75">
        <v>3276</v>
      </c>
      <c r="L345" s="88">
        <f t="shared" si="338"/>
        <v>0.34865900383141762</v>
      </c>
      <c r="M345" s="89">
        <f t="shared" ref="M345:N345" si="372">AVERAGE(E342:E345)</f>
        <v>10365.75</v>
      </c>
      <c r="N345" s="89">
        <f t="shared" si="372"/>
        <v>50683.5</v>
      </c>
      <c r="O345" s="89">
        <f t="shared" si="353"/>
        <v>61049.25</v>
      </c>
      <c r="P345" s="89">
        <f t="shared" si="354"/>
        <v>11328496.049999999</v>
      </c>
      <c r="Q345" s="89">
        <f t="shared" si="355"/>
        <v>1299</v>
      </c>
      <c r="S345" s="4"/>
    </row>
    <row r="346" spans="1:19">
      <c r="A346" s="5">
        <v>38556</v>
      </c>
      <c r="B346" s="8">
        <v>29</v>
      </c>
      <c r="C346" s="102">
        <f t="shared" si="347"/>
        <v>38549</v>
      </c>
      <c r="E346" s="75">
        <v>6345</v>
      </c>
      <c r="F346" s="50">
        <v>58895</v>
      </c>
      <c r="G346" s="80">
        <f t="shared" si="348"/>
        <v>65240</v>
      </c>
      <c r="H346" s="76">
        <v>12810016.529999999</v>
      </c>
      <c r="I346" s="82">
        <v>1231</v>
      </c>
      <c r="J346" s="75">
        <v>4486</v>
      </c>
      <c r="K346" s="75">
        <v>2028</v>
      </c>
      <c r="L346" s="88">
        <f t="shared" si="338"/>
        <v>0.31962174940898347</v>
      </c>
      <c r="M346" s="89">
        <f t="shared" ref="M346:N346" si="373">AVERAGE(E343:E346)</f>
        <v>10416.25</v>
      </c>
      <c r="N346" s="89">
        <f t="shared" si="373"/>
        <v>53202</v>
      </c>
      <c r="O346" s="89">
        <f t="shared" si="353"/>
        <v>63618.25</v>
      </c>
      <c r="P346" s="89">
        <f t="shared" si="354"/>
        <v>11640338.689999999</v>
      </c>
      <c r="Q346" s="89">
        <f t="shared" si="355"/>
        <v>1280.75</v>
      </c>
      <c r="S346" s="4"/>
    </row>
    <row r="347" spans="1:19">
      <c r="A347" s="5">
        <v>38563</v>
      </c>
      <c r="B347" s="8">
        <v>30</v>
      </c>
      <c r="C347" s="102">
        <f t="shared" si="347"/>
        <v>38556</v>
      </c>
      <c r="E347" s="75">
        <v>5382</v>
      </c>
      <c r="F347" s="50">
        <v>52604</v>
      </c>
      <c r="G347" s="80">
        <f t="shared" si="348"/>
        <v>57986</v>
      </c>
      <c r="H347" s="76">
        <v>12272902.42</v>
      </c>
      <c r="I347" s="82">
        <v>1179</v>
      </c>
      <c r="J347" s="75">
        <v>3796</v>
      </c>
      <c r="K347" s="75">
        <v>1716</v>
      </c>
      <c r="L347" s="88">
        <f t="shared" si="338"/>
        <v>0.3188405797101449</v>
      </c>
      <c r="M347" s="89">
        <f t="shared" ref="M347:N347" si="374">AVERAGE(E344:E347)</f>
        <v>9611.5</v>
      </c>
      <c r="N347" s="89">
        <f t="shared" si="374"/>
        <v>54286</v>
      </c>
      <c r="O347" s="89">
        <f t="shared" si="353"/>
        <v>63897.5</v>
      </c>
      <c r="P347" s="89">
        <f t="shared" si="354"/>
        <v>11860316.9375</v>
      </c>
      <c r="Q347" s="89">
        <f t="shared" si="355"/>
        <v>1234.25</v>
      </c>
      <c r="S347" s="4"/>
    </row>
    <row r="348" spans="1:19">
      <c r="A348" s="5">
        <v>38570</v>
      </c>
      <c r="B348" s="8">
        <v>31</v>
      </c>
      <c r="C348" s="102">
        <f t="shared" si="347"/>
        <v>38563</v>
      </c>
      <c r="E348" s="75">
        <v>5682</v>
      </c>
      <c r="F348" s="50">
        <v>49368</v>
      </c>
      <c r="G348" s="80">
        <f t="shared" si="348"/>
        <v>55050</v>
      </c>
      <c r="H348" s="90">
        <v>11691098.27</v>
      </c>
      <c r="I348" s="82">
        <v>1197</v>
      </c>
      <c r="J348" s="75">
        <v>4077</v>
      </c>
      <c r="K348" s="75">
        <v>1709</v>
      </c>
      <c r="L348" s="88">
        <f t="shared" si="338"/>
        <v>0.30077437521999295</v>
      </c>
      <c r="M348" s="89">
        <f t="shared" ref="M348:N348" si="375">AVERAGE(E345:E348)</f>
        <v>6701.25</v>
      </c>
      <c r="N348" s="89">
        <f t="shared" si="375"/>
        <v>54673.25</v>
      </c>
      <c r="O348" s="89">
        <f t="shared" si="353"/>
        <v>61374.5</v>
      </c>
      <c r="P348" s="89">
        <f t="shared" si="354"/>
        <v>12098897.422499999</v>
      </c>
      <c r="Q348" s="89">
        <f t="shared" si="355"/>
        <v>1225.75</v>
      </c>
      <c r="S348" s="4"/>
    </row>
    <row r="349" spans="1:19">
      <c r="A349" s="5">
        <v>38577</v>
      </c>
      <c r="B349" s="8">
        <v>32</v>
      </c>
      <c r="C349" s="102">
        <f t="shared" si="347"/>
        <v>38570</v>
      </c>
      <c r="E349" s="75">
        <v>5010</v>
      </c>
      <c r="F349" s="50">
        <v>48495</v>
      </c>
      <c r="G349" s="80">
        <f t="shared" si="348"/>
        <v>53505</v>
      </c>
      <c r="H349" s="76">
        <v>11831884.16</v>
      </c>
      <c r="I349" s="82">
        <v>1161</v>
      </c>
      <c r="J349" s="75">
        <v>3598</v>
      </c>
      <c r="K349" s="75">
        <v>1536</v>
      </c>
      <c r="L349" s="88">
        <f t="shared" si="338"/>
        <v>0.30658682634730539</v>
      </c>
      <c r="M349" s="89">
        <f t="shared" ref="M349:N349" si="376">AVERAGE(E346:E349)</f>
        <v>5604.75</v>
      </c>
      <c r="N349" s="89">
        <f t="shared" si="376"/>
        <v>52340.5</v>
      </c>
      <c r="O349" s="89">
        <f t="shared" si="353"/>
        <v>57945.25</v>
      </c>
      <c r="P349" s="89">
        <f t="shared" si="354"/>
        <v>12151475.344999999</v>
      </c>
      <c r="Q349" s="89">
        <f t="shared" si="355"/>
        <v>1192</v>
      </c>
      <c r="S349" s="4"/>
    </row>
    <row r="350" spans="1:19">
      <c r="A350" s="5">
        <v>38584</v>
      </c>
      <c r="B350" s="8">
        <v>33</v>
      </c>
      <c r="C350" s="102">
        <f t="shared" si="347"/>
        <v>38577</v>
      </c>
      <c r="E350" s="75">
        <v>5478</v>
      </c>
      <c r="F350" s="50">
        <v>47671</v>
      </c>
      <c r="G350" s="80">
        <f t="shared" si="348"/>
        <v>53149</v>
      </c>
      <c r="H350" s="76">
        <v>12394829.520000001</v>
      </c>
      <c r="I350" s="82">
        <v>1225</v>
      </c>
      <c r="J350" s="75">
        <v>3750</v>
      </c>
      <c r="K350" s="75">
        <v>1858</v>
      </c>
      <c r="L350" s="88">
        <f t="shared" si="338"/>
        <v>0.33917488134355606</v>
      </c>
      <c r="M350" s="89">
        <f t="shared" ref="M350:N350" si="377">AVERAGE(E347:E350)</f>
        <v>5388</v>
      </c>
      <c r="N350" s="89">
        <f t="shared" si="377"/>
        <v>49534.5</v>
      </c>
      <c r="O350" s="89">
        <f t="shared" si="353"/>
        <v>54922.5</v>
      </c>
      <c r="P350" s="89">
        <f t="shared" si="354"/>
        <v>12047678.592499999</v>
      </c>
      <c r="Q350" s="89">
        <f t="shared" si="355"/>
        <v>1190.5</v>
      </c>
      <c r="S350" s="4"/>
    </row>
    <row r="351" spans="1:19">
      <c r="A351" s="5">
        <v>38591</v>
      </c>
      <c r="B351" s="8">
        <v>34</v>
      </c>
      <c r="C351" s="102">
        <f t="shared" si="347"/>
        <v>38584</v>
      </c>
      <c r="E351" s="75">
        <v>5360</v>
      </c>
      <c r="F351" s="50">
        <v>46438</v>
      </c>
      <c r="G351" s="80">
        <f t="shared" si="348"/>
        <v>51798</v>
      </c>
      <c r="H351" s="76">
        <v>10579617.720000001</v>
      </c>
      <c r="I351" s="82">
        <v>1074</v>
      </c>
      <c r="J351" s="75">
        <v>3873</v>
      </c>
      <c r="K351" s="75">
        <v>1602</v>
      </c>
      <c r="L351" s="88">
        <f t="shared" si="338"/>
        <v>0.29888059701492536</v>
      </c>
      <c r="M351" s="89">
        <f t="shared" ref="M351:N351" si="378">AVERAGE(E348:E351)</f>
        <v>5382.5</v>
      </c>
      <c r="N351" s="89">
        <f t="shared" si="378"/>
        <v>47993</v>
      </c>
      <c r="O351" s="89">
        <f t="shared" si="353"/>
        <v>53375.5</v>
      </c>
      <c r="P351" s="89">
        <f t="shared" si="354"/>
        <v>11624357.4175</v>
      </c>
      <c r="Q351" s="89">
        <f t="shared" si="355"/>
        <v>1164.25</v>
      </c>
      <c r="S351" s="4"/>
    </row>
    <row r="352" spans="1:19">
      <c r="A352" s="5">
        <v>38598</v>
      </c>
      <c r="B352" s="8">
        <v>35</v>
      </c>
      <c r="C352" s="102">
        <f t="shared" si="347"/>
        <v>38591</v>
      </c>
      <c r="E352" s="75">
        <v>5118</v>
      </c>
      <c r="F352" s="50">
        <v>45018</v>
      </c>
      <c r="G352" s="80">
        <f t="shared" si="348"/>
        <v>50136</v>
      </c>
      <c r="H352" s="76">
        <v>10897334.470000001</v>
      </c>
      <c r="I352" s="82">
        <v>1155</v>
      </c>
      <c r="J352" s="75">
        <v>3563</v>
      </c>
      <c r="K352" s="75">
        <v>1664</v>
      </c>
      <c r="L352" s="88">
        <f t="shared" si="338"/>
        <v>0.32512700273544354</v>
      </c>
      <c r="M352" s="89">
        <f t="shared" ref="M352:N352" si="379">AVERAGE(E349:E352)</f>
        <v>5241.5</v>
      </c>
      <c r="N352" s="89">
        <f t="shared" si="379"/>
        <v>46905.5</v>
      </c>
      <c r="O352" s="89">
        <f t="shared" si="353"/>
        <v>52147</v>
      </c>
      <c r="P352" s="89">
        <f t="shared" si="354"/>
        <v>11425916.467499999</v>
      </c>
      <c r="Q352" s="89">
        <f t="shared" si="355"/>
        <v>1153.75</v>
      </c>
      <c r="S352" s="4"/>
    </row>
    <row r="353" spans="1:19">
      <c r="A353" s="5">
        <v>38605</v>
      </c>
      <c r="B353" s="8">
        <v>36</v>
      </c>
      <c r="C353" s="102">
        <f t="shared" si="347"/>
        <v>38598</v>
      </c>
      <c r="E353" s="75">
        <v>4743</v>
      </c>
      <c r="F353" s="50">
        <v>42892</v>
      </c>
      <c r="G353" s="80">
        <f t="shared" si="348"/>
        <v>47635</v>
      </c>
      <c r="H353" s="76">
        <v>9024186.7300000004</v>
      </c>
      <c r="I353" s="82">
        <v>1075</v>
      </c>
      <c r="J353" s="75">
        <v>3205</v>
      </c>
      <c r="K353" s="75">
        <v>1626</v>
      </c>
      <c r="L353" s="88">
        <f t="shared" si="338"/>
        <v>0.34282099936748894</v>
      </c>
      <c r="M353" s="89">
        <f t="shared" ref="M353:N353" si="380">AVERAGE(E350:E353)</f>
        <v>5174.75</v>
      </c>
      <c r="N353" s="89">
        <f t="shared" si="380"/>
        <v>45504.75</v>
      </c>
      <c r="O353" s="89">
        <f t="shared" si="353"/>
        <v>50679.5</v>
      </c>
      <c r="P353" s="89">
        <f t="shared" si="354"/>
        <v>10723992.109999999</v>
      </c>
      <c r="Q353" s="89">
        <f t="shared" si="355"/>
        <v>1132.25</v>
      </c>
      <c r="S353" s="4"/>
    </row>
    <row r="354" spans="1:19">
      <c r="A354" s="5">
        <v>38612</v>
      </c>
      <c r="B354" s="8">
        <v>37</v>
      </c>
      <c r="C354" s="102">
        <f t="shared" si="347"/>
        <v>38605</v>
      </c>
      <c r="E354" s="75">
        <v>4915</v>
      </c>
      <c r="F354" s="50">
        <v>43613</v>
      </c>
      <c r="G354" s="80">
        <f t="shared" si="348"/>
        <v>48528</v>
      </c>
      <c r="H354" s="76">
        <v>10360285.67</v>
      </c>
      <c r="I354" s="82">
        <v>1165</v>
      </c>
      <c r="J354" s="75">
        <v>3541</v>
      </c>
      <c r="K354" s="75">
        <v>1420</v>
      </c>
      <c r="L354" s="88">
        <f t="shared" si="338"/>
        <v>0.28891149542217703</v>
      </c>
      <c r="M354" s="89">
        <f t="shared" ref="M354:N354" si="381">AVERAGE(E351:E354)</f>
        <v>5034</v>
      </c>
      <c r="N354" s="89">
        <f t="shared" si="381"/>
        <v>44490.25</v>
      </c>
      <c r="O354" s="89">
        <f t="shared" si="353"/>
        <v>49524.25</v>
      </c>
      <c r="P354" s="89">
        <f t="shared" si="354"/>
        <v>10215356.147500001</v>
      </c>
      <c r="Q354" s="89">
        <f t="shared" si="355"/>
        <v>1117.25</v>
      </c>
      <c r="S354" s="4"/>
    </row>
    <row r="355" spans="1:19">
      <c r="A355" s="5">
        <v>38619</v>
      </c>
      <c r="B355" s="8">
        <v>38</v>
      </c>
      <c r="C355" s="102">
        <f t="shared" si="347"/>
        <v>38612</v>
      </c>
      <c r="E355" s="75">
        <v>4970</v>
      </c>
      <c r="F355" s="50">
        <v>42662</v>
      </c>
      <c r="G355" s="80">
        <f t="shared" si="348"/>
        <v>47632</v>
      </c>
      <c r="H355" s="76">
        <v>10213085.52</v>
      </c>
      <c r="I355" s="82">
        <v>1216</v>
      </c>
      <c r="J355" s="75">
        <v>3507</v>
      </c>
      <c r="K355" s="75">
        <v>1553</v>
      </c>
      <c r="L355" s="88">
        <f t="shared" si="338"/>
        <v>0.31247484909456741</v>
      </c>
      <c r="M355" s="89">
        <f t="shared" ref="M355:N355" si="382">AVERAGE(E352:E355)</f>
        <v>4936.5</v>
      </c>
      <c r="N355" s="89">
        <f t="shared" si="382"/>
        <v>43546.25</v>
      </c>
      <c r="O355" s="89">
        <f t="shared" si="353"/>
        <v>48482.75</v>
      </c>
      <c r="P355" s="89">
        <f t="shared" si="354"/>
        <v>10123723.0975</v>
      </c>
      <c r="Q355" s="89">
        <f t="shared" si="355"/>
        <v>1152.75</v>
      </c>
      <c r="S355" s="4"/>
    </row>
    <row r="356" spans="1:19">
      <c r="A356" s="5">
        <v>38626</v>
      </c>
      <c r="B356" s="8">
        <v>39</v>
      </c>
      <c r="C356" s="102">
        <f t="shared" si="347"/>
        <v>38619</v>
      </c>
      <c r="E356" s="75">
        <v>5689</v>
      </c>
      <c r="F356" s="50">
        <v>42420</v>
      </c>
      <c r="G356" s="80">
        <f t="shared" si="348"/>
        <v>48109</v>
      </c>
      <c r="H356" s="76">
        <v>10598486.779999999</v>
      </c>
      <c r="I356" s="82">
        <v>1199</v>
      </c>
      <c r="J356" s="75">
        <v>4164</v>
      </c>
      <c r="K356" s="75">
        <v>1558</v>
      </c>
      <c r="L356" s="88">
        <f t="shared" si="338"/>
        <v>0.27386183863596414</v>
      </c>
      <c r="M356" s="89">
        <f t="shared" ref="M356:N356" si="383">AVERAGE(E353:E356)</f>
        <v>5079.25</v>
      </c>
      <c r="N356" s="89">
        <f t="shared" si="383"/>
        <v>42896.75</v>
      </c>
      <c r="O356" s="89">
        <f t="shared" si="353"/>
        <v>47976</v>
      </c>
      <c r="P356" s="89">
        <f t="shared" si="354"/>
        <v>10049011.174999999</v>
      </c>
      <c r="Q356" s="89">
        <f t="shared" si="355"/>
        <v>1163.75</v>
      </c>
      <c r="S356" s="4"/>
    </row>
    <row r="357" spans="1:19">
      <c r="A357" s="5">
        <v>38633</v>
      </c>
      <c r="B357" s="8">
        <v>40</v>
      </c>
      <c r="C357" s="102">
        <f t="shared" si="347"/>
        <v>38626</v>
      </c>
      <c r="E357" s="75">
        <v>6188</v>
      </c>
      <c r="F357" s="50">
        <v>41966</v>
      </c>
      <c r="G357" s="80">
        <f t="shared" si="348"/>
        <v>48154</v>
      </c>
      <c r="H357" s="76">
        <v>10464405.279999999</v>
      </c>
      <c r="I357" s="82">
        <v>1314</v>
      </c>
      <c r="J357" s="75">
        <v>4910</v>
      </c>
      <c r="K357" s="75">
        <v>1381</v>
      </c>
      <c r="L357" s="88">
        <f t="shared" si="338"/>
        <v>0.22317388493859083</v>
      </c>
      <c r="M357" s="89">
        <f t="shared" ref="M357:N357" si="384">AVERAGE(E354:E357)</f>
        <v>5440.5</v>
      </c>
      <c r="N357" s="89">
        <f t="shared" si="384"/>
        <v>42665.25</v>
      </c>
      <c r="O357" s="89">
        <f t="shared" si="353"/>
        <v>48105.75</v>
      </c>
      <c r="P357" s="89">
        <f t="shared" si="354"/>
        <v>10409065.8125</v>
      </c>
      <c r="Q357" s="89">
        <f t="shared" si="355"/>
        <v>1223.5</v>
      </c>
      <c r="S357" s="4"/>
    </row>
    <row r="358" spans="1:19">
      <c r="A358" s="5">
        <v>38640</v>
      </c>
      <c r="B358" s="8">
        <v>41</v>
      </c>
      <c r="C358" s="102">
        <f t="shared" si="347"/>
        <v>38633</v>
      </c>
      <c r="E358" s="75">
        <v>6064</v>
      </c>
      <c r="F358" s="50">
        <v>40664</v>
      </c>
      <c r="G358" s="80">
        <f t="shared" si="348"/>
        <v>46728</v>
      </c>
      <c r="H358" s="76">
        <v>9813432.5899999999</v>
      </c>
      <c r="I358" s="82">
        <v>1246</v>
      </c>
      <c r="J358" s="75">
        <v>4849</v>
      </c>
      <c r="K358" s="75">
        <v>1305</v>
      </c>
      <c r="L358" s="88">
        <f t="shared" si="338"/>
        <v>0.21520448548812665</v>
      </c>
      <c r="M358" s="89">
        <f t="shared" ref="M358:N358" si="385">AVERAGE(E355:E358)</f>
        <v>5727.75</v>
      </c>
      <c r="N358" s="89">
        <f t="shared" si="385"/>
        <v>41928</v>
      </c>
      <c r="O358" s="89">
        <f t="shared" si="353"/>
        <v>47655.75</v>
      </c>
      <c r="P358" s="89">
        <f t="shared" si="354"/>
        <v>10272352.5425</v>
      </c>
      <c r="Q358" s="89">
        <f t="shared" si="355"/>
        <v>1243.75</v>
      </c>
      <c r="S358" s="4"/>
    </row>
    <row r="359" spans="1:19">
      <c r="A359" s="5">
        <v>38647</v>
      </c>
      <c r="B359" s="8">
        <v>42</v>
      </c>
      <c r="C359" s="102">
        <f t="shared" si="347"/>
        <v>38640</v>
      </c>
      <c r="E359" s="75">
        <v>6885</v>
      </c>
      <c r="F359" s="50">
        <v>42201</v>
      </c>
      <c r="G359" s="80">
        <f t="shared" si="348"/>
        <v>49086</v>
      </c>
      <c r="H359" s="76">
        <v>10037749.17</v>
      </c>
      <c r="I359" s="82">
        <v>1189</v>
      </c>
      <c r="J359" s="75">
        <v>3880</v>
      </c>
      <c r="K359" s="75">
        <v>3125</v>
      </c>
      <c r="L359" s="88">
        <f t="shared" si="338"/>
        <v>0.45388525780682643</v>
      </c>
      <c r="M359" s="89">
        <f t="shared" ref="M359:N359" si="386">AVERAGE(E356:E359)</f>
        <v>6206.5</v>
      </c>
      <c r="N359" s="89">
        <f t="shared" si="386"/>
        <v>41812.75</v>
      </c>
      <c r="O359" s="89">
        <f t="shared" si="353"/>
        <v>48019.25</v>
      </c>
      <c r="P359" s="89">
        <f t="shared" si="354"/>
        <v>10228518.455</v>
      </c>
      <c r="Q359" s="89">
        <f t="shared" si="355"/>
        <v>1237</v>
      </c>
      <c r="S359" s="4"/>
    </row>
    <row r="360" spans="1:19">
      <c r="A360" s="5">
        <v>38654</v>
      </c>
      <c r="B360" s="8">
        <v>43</v>
      </c>
      <c r="C360" s="102">
        <f t="shared" si="347"/>
        <v>38647</v>
      </c>
      <c r="E360" s="75">
        <v>6036</v>
      </c>
      <c r="F360" s="50">
        <v>43045</v>
      </c>
      <c r="G360" s="80">
        <f t="shared" si="348"/>
        <v>49081</v>
      </c>
      <c r="H360" s="76">
        <v>10558064.09</v>
      </c>
      <c r="I360" s="82">
        <v>1185</v>
      </c>
      <c r="J360" s="75">
        <v>4038</v>
      </c>
      <c r="K360" s="75">
        <v>1947</v>
      </c>
      <c r="L360" s="88">
        <f t="shared" si="338"/>
        <v>0.32256461232604372</v>
      </c>
      <c r="M360" s="89">
        <f t="shared" ref="M360:N360" si="387">AVERAGE(E357:E360)</f>
        <v>6293.25</v>
      </c>
      <c r="N360" s="89">
        <f t="shared" si="387"/>
        <v>41969</v>
      </c>
      <c r="O360" s="89">
        <f t="shared" si="353"/>
        <v>48262.25</v>
      </c>
      <c r="P360" s="89">
        <f t="shared" si="354"/>
        <v>10218412.782499999</v>
      </c>
      <c r="Q360" s="89">
        <f t="shared" si="355"/>
        <v>1233.5</v>
      </c>
      <c r="S360" s="4"/>
    </row>
    <row r="361" spans="1:19">
      <c r="A361" s="5">
        <v>38661</v>
      </c>
      <c r="B361" s="8">
        <v>44</v>
      </c>
      <c r="C361" s="102">
        <f t="shared" si="347"/>
        <v>38654</v>
      </c>
      <c r="E361" s="75">
        <v>6369</v>
      </c>
      <c r="F361" s="50">
        <v>41520</v>
      </c>
      <c r="G361" s="80">
        <f t="shared" si="348"/>
        <v>47889</v>
      </c>
      <c r="H361" s="76">
        <v>10645598.73</v>
      </c>
      <c r="I361" s="82">
        <v>1151</v>
      </c>
      <c r="J361" s="75">
        <v>4258</v>
      </c>
      <c r="K361" s="75">
        <v>2191</v>
      </c>
      <c r="L361" s="88">
        <f t="shared" si="338"/>
        <v>0.34401004867326113</v>
      </c>
      <c r="M361" s="89">
        <f t="shared" ref="M361:N361" si="388">AVERAGE(E358:E361)</f>
        <v>6338.5</v>
      </c>
      <c r="N361" s="89">
        <f t="shared" si="388"/>
        <v>41857.5</v>
      </c>
      <c r="O361" s="89">
        <f t="shared" si="353"/>
        <v>48196</v>
      </c>
      <c r="P361" s="89">
        <f t="shared" si="354"/>
        <v>10263711.145</v>
      </c>
      <c r="Q361" s="89">
        <f t="shared" si="355"/>
        <v>1192.75</v>
      </c>
      <c r="S361" s="4"/>
    </row>
    <row r="362" spans="1:19">
      <c r="A362" s="5">
        <v>38668</v>
      </c>
      <c r="B362" s="8">
        <v>45</v>
      </c>
      <c r="C362" s="102">
        <f t="shared" si="347"/>
        <v>38661</v>
      </c>
      <c r="E362" s="75">
        <v>5349</v>
      </c>
      <c r="F362" s="50">
        <v>41636</v>
      </c>
      <c r="G362" s="80">
        <f t="shared" si="348"/>
        <v>46985</v>
      </c>
      <c r="H362" s="76">
        <v>10093793.92</v>
      </c>
      <c r="I362" s="82">
        <v>1075</v>
      </c>
      <c r="J362" s="75">
        <v>3720</v>
      </c>
      <c r="K362" s="75">
        <v>1704</v>
      </c>
      <c r="L362" s="88">
        <f t="shared" si="338"/>
        <v>0.31856421761076836</v>
      </c>
      <c r="M362" s="89">
        <f t="shared" ref="M362:N362" si="389">AVERAGE(E359:E362)</f>
        <v>6159.75</v>
      </c>
      <c r="N362" s="89">
        <f t="shared" si="389"/>
        <v>42100.5</v>
      </c>
      <c r="O362" s="89">
        <f t="shared" si="353"/>
        <v>48260.25</v>
      </c>
      <c r="P362" s="89">
        <f t="shared" si="354"/>
        <v>10333801.477499999</v>
      </c>
      <c r="Q362" s="89">
        <f t="shared" si="355"/>
        <v>1150</v>
      </c>
      <c r="S362" s="4"/>
    </row>
    <row r="363" spans="1:19">
      <c r="A363" s="5">
        <v>38675</v>
      </c>
      <c r="B363" s="8">
        <v>46</v>
      </c>
      <c r="C363" s="102">
        <f t="shared" si="347"/>
        <v>38668</v>
      </c>
      <c r="E363" s="75">
        <v>7944</v>
      </c>
      <c r="F363" s="50">
        <v>43998</v>
      </c>
      <c r="G363" s="80">
        <f t="shared" si="348"/>
        <v>51942</v>
      </c>
      <c r="H363" s="76">
        <v>11036494.52</v>
      </c>
      <c r="I363" s="82">
        <v>1145</v>
      </c>
      <c r="J363" s="75">
        <v>5148</v>
      </c>
      <c r="K363" s="75">
        <v>2894</v>
      </c>
      <c r="L363" s="88">
        <f t="shared" si="338"/>
        <v>0.36430010070493452</v>
      </c>
      <c r="M363" s="89">
        <f t="shared" ref="M363:N363" si="390">AVERAGE(E360:E363)</f>
        <v>6424.5</v>
      </c>
      <c r="N363" s="89">
        <f t="shared" si="390"/>
        <v>42549.75</v>
      </c>
      <c r="O363" s="89">
        <f t="shared" si="353"/>
        <v>48974.25</v>
      </c>
      <c r="P363" s="89">
        <f t="shared" si="354"/>
        <v>10583487.815000001</v>
      </c>
      <c r="Q363" s="89">
        <f t="shared" si="355"/>
        <v>1139</v>
      </c>
      <c r="S363" s="4"/>
    </row>
    <row r="364" spans="1:19">
      <c r="A364" s="5">
        <v>38682</v>
      </c>
      <c r="B364" s="8">
        <v>47</v>
      </c>
      <c r="C364" s="102">
        <f t="shared" si="347"/>
        <v>38675</v>
      </c>
      <c r="E364" s="75">
        <v>6222</v>
      </c>
      <c r="F364" s="50">
        <v>40725</v>
      </c>
      <c r="G364" s="80">
        <f t="shared" si="348"/>
        <v>46947</v>
      </c>
      <c r="H364" s="76">
        <v>9715604.879999999</v>
      </c>
      <c r="I364" s="82">
        <v>1034</v>
      </c>
      <c r="J364" s="75">
        <v>3835</v>
      </c>
      <c r="K364" s="75">
        <v>2481</v>
      </c>
      <c r="L364" s="88">
        <f t="shared" si="338"/>
        <v>0.3987463837994214</v>
      </c>
      <c r="M364" s="89">
        <f t="shared" ref="M364:N364" si="391">AVERAGE(E361:E364)</f>
        <v>6471</v>
      </c>
      <c r="N364" s="89">
        <f t="shared" si="391"/>
        <v>41969.75</v>
      </c>
      <c r="O364" s="89">
        <f t="shared" si="353"/>
        <v>48440.75</v>
      </c>
      <c r="P364" s="89">
        <f t="shared" si="354"/>
        <v>10372873.012499999</v>
      </c>
      <c r="Q364" s="89">
        <f t="shared" si="355"/>
        <v>1101.25</v>
      </c>
      <c r="S364" s="4"/>
    </row>
    <row r="365" spans="1:19">
      <c r="A365" s="5">
        <v>38689</v>
      </c>
      <c r="B365" s="8">
        <v>48</v>
      </c>
      <c r="C365" s="102">
        <f t="shared" si="347"/>
        <v>38682</v>
      </c>
      <c r="E365" s="75">
        <v>10550</v>
      </c>
      <c r="F365" s="50">
        <v>49435</v>
      </c>
      <c r="G365" s="80">
        <f t="shared" si="348"/>
        <v>59985</v>
      </c>
      <c r="H365" s="76">
        <v>12139214.350000001</v>
      </c>
      <c r="I365" s="82">
        <v>1276</v>
      </c>
      <c r="J365" s="75">
        <v>6150</v>
      </c>
      <c r="K365" s="75">
        <v>4582</v>
      </c>
      <c r="L365" s="88">
        <f t="shared" si="338"/>
        <v>0.4343127962085308</v>
      </c>
      <c r="M365" s="89">
        <f t="shared" ref="M365:N365" si="392">AVERAGE(E362:E365)</f>
        <v>7516.25</v>
      </c>
      <c r="N365" s="89">
        <f t="shared" si="392"/>
        <v>43948.5</v>
      </c>
      <c r="O365" s="89">
        <f t="shared" si="353"/>
        <v>51464.75</v>
      </c>
      <c r="P365" s="89">
        <f t="shared" si="354"/>
        <v>10746276.9175</v>
      </c>
      <c r="Q365" s="89">
        <f t="shared" si="355"/>
        <v>1132.5</v>
      </c>
      <c r="S365" s="4"/>
    </row>
    <row r="366" spans="1:19">
      <c r="A366" s="5">
        <v>38696</v>
      </c>
      <c r="B366" s="8">
        <v>49</v>
      </c>
      <c r="C366" s="102">
        <f t="shared" si="347"/>
        <v>38689</v>
      </c>
      <c r="E366" s="75">
        <v>11006</v>
      </c>
      <c r="F366" s="50">
        <v>50453</v>
      </c>
      <c r="G366" s="80">
        <f t="shared" si="348"/>
        <v>61459</v>
      </c>
      <c r="H366" s="76">
        <v>13284321.99</v>
      </c>
      <c r="I366" s="82">
        <v>1321</v>
      </c>
      <c r="J366" s="75">
        <v>6404</v>
      </c>
      <c r="K366" s="75">
        <v>4713</v>
      </c>
      <c r="L366" s="88">
        <f t="shared" si="338"/>
        <v>0.42822097037979284</v>
      </c>
      <c r="M366" s="89">
        <f t="shared" ref="M366:N366" si="393">AVERAGE(E363:E366)</f>
        <v>8930.5</v>
      </c>
      <c r="N366" s="89">
        <f t="shared" si="393"/>
        <v>46152.75</v>
      </c>
      <c r="O366" s="89">
        <f t="shared" si="353"/>
        <v>55083.25</v>
      </c>
      <c r="P366" s="89">
        <f t="shared" si="354"/>
        <v>11543908.935000001</v>
      </c>
      <c r="Q366" s="89">
        <f t="shared" si="355"/>
        <v>1194</v>
      </c>
      <c r="S366" s="4"/>
    </row>
    <row r="367" spans="1:19">
      <c r="A367" s="5">
        <v>38703</v>
      </c>
      <c r="B367" s="8">
        <v>50</v>
      </c>
      <c r="C367" s="102">
        <f t="shared" si="347"/>
        <v>38696</v>
      </c>
      <c r="E367" s="75">
        <v>9921</v>
      </c>
      <c r="F367" s="50">
        <v>53695</v>
      </c>
      <c r="G367" s="80">
        <f t="shared" si="348"/>
        <v>63616</v>
      </c>
      <c r="H367" s="76">
        <v>11981429.310000001</v>
      </c>
      <c r="I367" s="82">
        <v>1359</v>
      </c>
      <c r="J367" s="75">
        <v>5950</v>
      </c>
      <c r="K367" s="75">
        <v>4080</v>
      </c>
      <c r="L367" s="88">
        <f t="shared" si="338"/>
        <v>0.41124886604172967</v>
      </c>
      <c r="M367" s="89">
        <f t="shared" ref="M367:N367" si="394">AVERAGE(E364:E367)</f>
        <v>9424.75</v>
      </c>
      <c r="N367" s="89">
        <f t="shared" si="394"/>
        <v>48577</v>
      </c>
      <c r="O367" s="89">
        <f t="shared" si="353"/>
        <v>58001.75</v>
      </c>
      <c r="P367" s="89">
        <f t="shared" si="354"/>
        <v>11780142.6325</v>
      </c>
      <c r="Q367" s="89">
        <f t="shared" si="355"/>
        <v>1247.5</v>
      </c>
      <c r="S367" s="4"/>
    </row>
    <row r="368" spans="1:19">
      <c r="A368" s="5">
        <v>38710</v>
      </c>
      <c r="B368" s="8">
        <v>51</v>
      </c>
      <c r="C368" s="102">
        <f t="shared" si="347"/>
        <v>38703</v>
      </c>
      <c r="E368" s="75">
        <v>14049</v>
      </c>
      <c r="F368" s="50">
        <v>55129</v>
      </c>
      <c r="G368" s="80">
        <f t="shared" si="348"/>
        <v>69178</v>
      </c>
      <c r="H368" s="76">
        <v>13368380.16</v>
      </c>
      <c r="I368" s="82">
        <v>1433</v>
      </c>
      <c r="J368" s="75">
        <v>8480</v>
      </c>
      <c r="K368" s="75">
        <v>5719</v>
      </c>
      <c r="L368" s="88">
        <f t="shared" si="338"/>
        <v>0.40707523667164924</v>
      </c>
      <c r="M368" s="89">
        <f t="shared" ref="M368:N368" si="395">AVERAGE(E365:E368)</f>
        <v>11381.5</v>
      </c>
      <c r="N368" s="89">
        <f t="shared" si="395"/>
        <v>52178</v>
      </c>
      <c r="O368" s="89">
        <f t="shared" si="353"/>
        <v>63559.5</v>
      </c>
      <c r="P368" s="89">
        <f t="shared" si="354"/>
        <v>12693336.452500001</v>
      </c>
      <c r="Q368" s="89">
        <f t="shared" si="355"/>
        <v>1347.25</v>
      </c>
      <c r="S368" s="4"/>
    </row>
    <row r="369" spans="1:19">
      <c r="A369" s="5">
        <v>38717</v>
      </c>
      <c r="B369" s="8">
        <v>52</v>
      </c>
      <c r="C369" s="102">
        <f t="shared" si="347"/>
        <v>38710</v>
      </c>
      <c r="E369" s="75">
        <v>16130</v>
      </c>
      <c r="F369" s="50">
        <v>63219</v>
      </c>
      <c r="G369" s="80">
        <f t="shared" si="348"/>
        <v>79349</v>
      </c>
      <c r="H369" s="76">
        <v>14766097.35</v>
      </c>
      <c r="I369" s="82">
        <v>1458</v>
      </c>
      <c r="J369" s="75">
        <v>10275</v>
      </c>
      <c r="K369" s="75">
        <v>6379</v>
      </c>
      <c r="L369" s="88">
        <f t="shared" si="338"/>
        <v>0.3954742715437074</v>
      </c>
      <c r="M369" s="89">
        <f t="shared" ref="M369:N369" si="396">AVERAGE(E366:E369)</f>
        <v>12776.5</v>
      </c>
      <c r="N369" s="89">
        <f t="shared" si="396"/>
        <v>55624</v>
      </c>
      <c r="O369" s="89">
        <f t="shared" si="353"/>
        <v>68400.5</v>
      </c>
      <c r="P369" s="89">
        <f t="shared" si="354"/>
        <v>13350057.202500001</v>
      </c>
      <c r="Q369" s="89">
        <f t="shared" si="355"/>
        <v>1392.75</v>
      </c>
      <c r="S369" s="4"/>
    </row>
    <row r="370" spans="1:19">
      <c r="A370" s="5">
        <v>38724</v>
      </c>
      <c r="B370" s="8">
        <v>53</v>
      </c>
      <c r="C370" s="102">
        <f t="shared" si="347"/>
        <v>38717</v>
      </c>
      <c r="E370" s="75">
        <v>14090</v>
      </c>
      <c r="F370" s="50">
        <v>70811</v>
      </c>
      <c r="G370" s="80">
        <f t="shared" si="348"/>
        <v>84901</v>
      </c>
      <c r="H370" s="76">
        <v>15891829.66</v>
      </c>
      <c r="I370" s="82">
        <v>1464</v>
      </c>
      <c r="J370" s="75">
        <v>11211</v>
      </c>
      <c r="K370" s="75">
        <v>3230</v>
      </c>
      <c r="L370" s="88">
        <f t="shared" si="338"/>
        <v>0.22924059616749468</v>
      </c>
      <c r="M370" s="89">
        <f t="shared" ref="M370:N370" si="397">AVERAGE(E367:E370)</f>
        <v>13547.5</v>
      </c>
      <c r="N370" s="89">
        <f t="shared" si="397"/>
        <v>60713.5</v>
      </c>
      <c r="O370" s="89">
        <f t="shared" si="353"/>
        <v>74261</v>
      </c>
      <c r="P370" s="89">
        <f t="shared" si="354"/>
        <v>14001934.120000001</v>
      </c>
      <c r="Q370" s="89">
        <f t="shared" si="355"/>
        <v>1428.5</v>
      </c>
      <c r="S370" s="4"/>
    </row>
    <row r="371" spans="1:19">
      <c r="A371" s="5">
        <v>38731</v>
      </c>
      <c r="B371" s="8">
        <v>1</v>
      </c>
      <c r="C371" s="102">
        <f t="shared" si="347"/>
        <v>38724</v>
      </c>
      <c r="E371" s="75">
        <v>10428</v>
      </c>
      <c r="F371" s="75">
        <v>72109</v>
      </c>
      <c r="G371" s="80">
        <f t="shared" si="348"/>
        <v>82537</v>
      </c>
      <c r="H371" s="76">
        <v>16653898.469999999</v>
      </c>
      <c r="I371" s="82">
        <v>1482</v>
      </c>
      <c r="J371" s="75">
        <v>8239</v>
      </c>
      <c r="K371" s="75">
        <v>2331</v>
      </c>
      <c r="L371" s="88">
        <f t="shared" si="338"/>
        <v>0.22353279631760645</v>
      </c>
      <c r="M371" s="89">
        <f t="shared" ref="M371:N371" si="398">AVERAGE(E368:E371)</f>
        <v>13674.25</v>
      </c>
      <c r="N371" s="89">
        <f t="shared" si="398"/>
        <v>65317</v>
      </c>
      <c r="O371" s="89">
        <f t="shared" si="353"/>
        <v>78991.25</v>
      </c>
      <c r="P371" s="89">
        <f t="shared" si="354"/>
        <v>15170051.41</v>
      </c>
      <c r="Q371" s="89">
        <f t="shared" si="355"/>
        <v>1459.25</v>
      </c>
      <c r="S371" s="4"/>
    </row>
    <row r="372" spans="1:19">
      <c r="A372" s="5">
        <v>38738</v>
      </c>
      <c r="B372" s="8">
        <v>2</v>
      </c>
      <c r="C372" s="102">
        <f t="shared" si="347"/>
        <v>38731</v>
      </c>
      <c r="E372" s="75">
        <v>7777</v>
      </c>
      <c r="F372" s="75">
        <v>68634</v>
      </c>
      <c r="G372" s="80">
        <f t="shared" si="348"/>
        <v>76411</v>
      </c>
      <c r="H372" s="76">
        <v>14751572.52</v>
      </c>
      <c r="I372" s="82">
        <v>1356</v>
      </c>
      <c r="J372" s="75">
        <v>6022</v>
      </c>
      <c r="K372" s="75">
        <v>1921</v>
      </c>
      <c r="L372" s="88">
        <f t="shared" si="338"/>
        <v>0.24701041532724702</v>
      </c>
      <c r="M372" s="89">
        <f t="shared" ref="M372:N372" si="399">AVERAGE(E369:E372)</f>
        <v>12106.25</v>
      </c>
      <c r="N372" s="89">
        <f t="shared" si="399"/>
        <v>68693.25</v>
      </c>
      <c r="O372" s="89">
        <f t="shared" si="353"/>
        <v>80799.5</v>
      </c>
      <c r="P372" s="89">
        <f t="shared" si="354"/>
        <v>15515849.5</v>
      </c>
      <c r="Q372" s="89">
        <f t="shared" si="355"/>
        <v>1440</v>
      </c>
      <c r="S372" s="4"/>
    </row>
    <row r="373" spans="1:19">
      <c r="A373" s="5">
        <v>38745</v>
      </c>
      <c r="B373" s="8">
        <v>3</v>
      </c>
      <c r="C373" s="102">
        <f t="shared" si="347"/>
        <v>38738</v>
      </c>
      <c r="E373" s="75">
        <v>7756</v>
      </c>
      <c r="F373" s="75">
        <v>70356</v>
      </c>
      <c r="G373" s="80">
        <f t="shared" si="348"/>
        <v>78112</v>
      </c>
      <c r="H373" s="76">
        <v>17736457.02</v>
      </c>
      <c r="I373" s="82">
        <v>1377</v>
      </c>
      <c r="J373" s="75">
        <v>5800</v>
      </c>
      <c r="K373" s="75">
        <v>2120</v>
      </c>
      <c r="L373" s="88">
        <f t="shared" si="338"/>
        <v>0.27333677153171737</v>
      </c>
      <c r="M373" s="89">
        <f t="shared" ref="M373:N373" si="400">AVERAGE(E370:E373)</f>
        <v>10012.75</v>
      </c>
      <c r="N373" s="89">
        <f t="shared" si="400"/>
        <v>70477.5</v>
      </c>
      <c r="O373" s="89">
        <f t="shared" si="353"/>
        <v>80490.25</v>
      </c>
      <c r="P373" s="89">
        <f t="shared" si="354"/>
        <v>16258439.4175</v>
      </c>
      <c r="Q373" s="89">
        <f t="shared" si="355"/>
        <v>1419.75</v>
      </c>
      <c r="S373" s="4"/>
    </row>
    <row r="374" spans="1:19">
      <c r="A374" s="5">
        <v>38752</v>
      </c>
      <c r="B374" s="8">
        <v>4</v>
      </c>
      <c r="C374" s="102">
        <f t="shared" si="347"/>
        <v>38745</v>
      </c>
      <c r="E374" s="75">
        <v>8445</v>
      </c>
      <c r="F374" s="75">
        <v>69638</v>
      </c>
      <c r="G374" s="80">
        <f t="shared" si="348"/>
        <v>78083</v>
      </c>
      <c r="H374" s="76">
        <v>18712666.18</v>
      </c>
      <c r="I374" s="82">
        <v>1308</v>
      </c>
      <c r="J374" s="75">
        <v>5928</v>
      </c>
      <c r="K374" s="75">
        <v>2493</v>
      </c>
      <c r="L374" s="88">
        <f t="shared" si="338"/>
        <v>0.29520426287744228</v>
      </c>
      <c r="M374" s="89">
        <f t="shared" ref="M374:N374" si="401">AVERAGE(E371:E374)</f>
        <v>8601.5</v>
      </c>
      <c r="N374" s="89">
        <f t="shared" si="401"/>
        <v>70184.25</v>
      </c>
      <c r="O374" s="89">
        <f t="shared" si="353"/>
        <v>78785.75</v>
      </c>
      <c r="P374" s="89">
        <f t="shared" si="354"/>
        <v>16963648.547499999</v>
      </c>
      <c r="Q374" s="89">
        <f t="shared" si="355"/>
        <v>1380.75</v>
      </c>
      <c r="S374" s="4"/>
    </row>
    <row r="375" spans="1:19">
      <c r="A375" s="5">
        <v>38759</v>
      </c>
      <c r="B375" s="8">
        <v>5</v>
      </c>
      <c r="C375" s="102">
        <f t="shared" si="347"/>
        <v>38752</v>
      </c>
      <c r="E375" s="75">
        <v>9124</v>
      </c>
      <c r="F375" s="75">
        <v>69685</v>
      </c>
      <c r="G375" s="80">
        <f t="shared" si="348"/>
        <v>78809</v>
      </c>
      <c r="H375" s="76">
        <v>18442790.210000001</v>
      </c>
      <c r="I375" s="82">
        <v>1304</v>
      </c>
      <c r="J375" s="75">
        <v>6897</v>
      </c>
      <c r="K375" s="75">
        <v>2358</v>
      </c>
      <c r="L375" s="88">
        <f t="shared" si="338"/>
        <v>0.25843928101709779</v>
      </c>
      <c r="M375" s="89">
        <f t="shared" ref="M375:N375" si="402">AVERAGE(E372:E375)</f>
        <v>8275.5</v>
      </c>
      <c r="N375" s="89">
        <f t="shared" si="402"/>
        <v>69578.25</v>
      </c>
      <c r="O375" s="89">
        <f t="shared" si="353"/>
        <v>77853.75</v>
      </c>
      <c r="P375" s="89">
        <f t="shared" si="354"/>
        <v>17410871.482500002</v>
      </c>
      <c r="Q375" s="89">
        <f t="shared" si="355"/>
        <v>1336.25</v>
      </c>
      <c r="S375" s="4"/>
    </row>
    <row r="376" spans="1:19">
      <c r="A376" s="5">
        <v>38766</v>
      </c>
      <c r="B376" s="8">
        <v>6</v>
      </c>
      <c r="C376" s="102">
        <f t="shared" si="347"/>
        <v>38759</v>
      </c>
      <c r="E376" s="75">
        <v>6650</v>
      </c>
      <c r="F376" s="75">
        <v>72486</v>
      </c>
      <c r="G376" s="80">
        <f t="shared" si="348"/>
        <v>79136</v>
      </c>
      <c r="H376" s="76">
        <v>18183749.550000001</v>
      </c>
      <c r="I376" s="82">
        <v>1383</v>
      </c>
      <c r="J376" s="75">
        <v>4789</v>
      </c>
      <c r="K376" s="75">
        <v>1978</v>
      </c>
      <c r="L376" s="88">
        <f t="shared" si="338"/>
        <v>0.2974436090225564</v>
      </c>
      <c r="M376" s="89">
        <f t="shared" ref="M376:N376" si="403">AVERAGE(E373:E376)</f>
        <v>7993.75</v>
      </c>
      <c r="N376" s="89">
        <f t="shared" si="403"/>
        <v>70541.25</v>
      </c>
      <c r="O376" s="89">
        <f t="shared" si="353"/>
        <v>78535</v>
      </c>
      <c r="P376" s="89">
        <f t="shared" si="354"/>
        <v>18268915.740000002</v>
      </c>
      <c r="Q376" s="89">
        <f t="shared" si="355"/>
        <v>1343</v>
      </c>
      <c r="S376" s="4"/>
    </row>
    <row r="377" spans="1:19">
      <c r="A377" s="5">
        <v>38773</v>
      </c>
      <c r="B377" s="8">
        <v>7</v>
      </c>
      <c r="C377" s="102">
        <f t="shared" si="347"/>
        <v>38766</v>
      </c>
      <c r="E377" s="75">
        <v>5900</v>
      </c>
      <c r="F377" s="75">
        <v>69744</v>
      </c>
      <c r="G377" s="80">
        <f t="shared" si="348"/>
        <v>75644</v>
      </c>
      <c r="H377" s="76">
        <v>18628232.109999999</v>
      </c>
      <c r="I377" s="82">
        <v>1358</v>
      </c>
      <c r="J377" s="75">
        <v>4226</v>
      </c>
      <c r="K377" s="75">
        <v>1811</v>
      </c>
      <c r="L377" s="88">
        <f t="shared" si="338"/>
        <v>0.30694915254237287</v>
      </c>
      <c r="M377" s="89">
        <f t="shared" ref="M377:N377" si="404">AVERAGE(E374:E377)</f>
        <v>7529.75</v>
      </c>
      <c r="N377" s="89">
        <f t="shared" si="404"/>
        <v>70388.25</v>
      </c>
      <c r="O377" s="89">
        <f t="shared" si="353"/>
        <v>77918</v>
      </c>
      <c r="P377" s="89">
        <f t="shared" si="354"/>
        <v>18491859.512499999</v>
      </c>
      <c r="Q377" s="89">
        <f t="shared" si="355"/>
        <v>1338.25</v>
      </c>
      <c r="S377" s="4"/>
    </row>
    <row r="378" spans="1:19">
      <c r="A378" s="5">
        <v>38780</v>
      </c>
      <c r="B378" s="8">
        <v>8</v>
      </c>
      <c r="C378" s="102">
        <f t="shared" si="347"/>
        <v>38773</v>
      </c>
      <c r="E378" s="75">
        <v>6034</v>
      </c>
      <c r="F378" s="75">
        <v>66145</v>
      </c>
      <c r="G378" s="80">
        <f t="shared" si="348"/>
        <v>72179</v>
      </c>
      <c r="H378" s="76">
        <v>18528742.190000001</v>
      </c>
      <c r="I378" s="82">
        <v>1297</v>
      </c>
      <c r="J378" s="75">
        <v>4435</v>
      </c>
      <c r="K378" s="75">
        <v>1694</v>
      </c>
      <c r="L378" s="88">
        <f t="shared" si="338"/>
        <v>0.28074245939675174</v>
      </c>
      <c r="M378" s="89">
        <f t="shared" ref="M378:N378" si="405">AVERAGE(E375:E378)</f>
        <v>6927</v>
      </c>
      <c r="N378" s="89">
        <f t="shared" si="405"/>
        <v>69515</v>
      </c>
      <c r="O378" s="89">
        <f t="shared" si="353"/>
        <v>76442</v>
      </c>
      <c r="P378" s="89">
        <f t="shared" si="354"/>
        <v>18445878.515000001</v>
      </c>
      <c r="Q378" s="89">
        <f t="shared" si="355"/>
        <v>1335.5</v>
      </c>
      <c r="S378" s="4"/>
    </row>
    <row r="379" spans="1:19">
      <c r="A379" s="5">
        <v>38787</v>
      </c>
      <c r="B379" s="8">
        <v>9</v>
      </c>
      <c r="C379" s="102">
        <f t="shared" si="347"/>
        <v>38780</v>
      </c>
      <c r="E379" s="75">
        <v>6407</v>
      </c>
      <c r="F379" s="75">
        <v>66134</v>
      </c>
      <c r="G379" s="80">
        <f t="shared" si="348"/>
        <v>72541</v>
      </c>
      <c r="H379" s="76">
        <v>17475003.559999999</v>
      </c>
      <c r="I379" s="82">
        <v>1397</v>
      </c>
      <c r="J379" s="75">
        <v>4025</v>
      </c>
      <c r="K379" s="75">
        <v>2392</v>
      </c>
      <c r="L379" s="88">
        <f t="shared" si="338"/>
        <v>0.37334165756204152</v>
      </c>
      <c r="M379" s="89">
        <f t="shared" ref="M379:N379" si="406">AVERAGE(E376:E379)</f>
        <v>6247.75</v>
      </c>
      <c r="N379" s="89">
        <f t="shared" si="406"/>
        <v>68627.25</v>
      </c>
      <c r="O379" s="89">
        <f t="shared" si="353"/>
        <v>74875</v>
      </c>
      <c r="P379" s="89">
        <f t="shared" si="354"/>
        <v>18203931.852499999</v>
      </c>
      <c r="Q379" s="89">
        <f t="shared" si="355"/>
        <v>1358.75</v>
      </c>
      <c r="S379" s="4"/>
    </row>
    <row r="380" spans="1:19">
      <c r="A380" s="5">
        <v>38794</v>
      </c>
      <c r="B380" s="8">
        <v>10</v>
      </c>
      <c r="C380" s="102">
        <f t="shared" si="347"/>
        <v>38787</v>
      </c>
      <c r="E380" s="75">
        <v>5874</v>
      </c>
      <c r="F380" s="75">
        <v>63958</v>
      </c>
      <c r="G380" s="80">
        <f t="shared" si="348"/>
        <v>69832</v>
      </c>
      <c r="H380" s="76">
        <v>18676146.129999999</v>
      </c>
      <c r="I380" s="82">
        <v>1577</v>
      </c>
      <c r="J380" s="75">
        <v>3930</v>
      </c>
      <c r="K380" s="75">
        <v>1976</v>
      </c>
      <c r="L380" s="88">
        <f t="shared" si="338"/>
        <v>0.33639768471229148</v>
      </c>
      <c r="M380" s="89">
        <f t="shared" ref="M380:N380" si="407">AVERAGE(E377:E380)</f>
        <v>6053.75</v>
      </c>
      <c r="N380" s="89">
        <f t="shared" si="407"/>
        <v>66495.25</v>
      </c>
      <c r="O380" s="89">
        <f t="shared" si="353"/>
        <v>72549</v>
      </c>
      <c r="P380" s="89">
        <f t="shared" si="354"/>
        <v>18327030.997499999</v>
      </c>
      <c r="Q380" s="89">
        <f t="shared" si="355"/>
        <v>1407.25</v>
      </c>
      <c r="S380" s="4"/>
    </row>
    <row r="381" spans="1:19">
      <c r="A381" s="5">
        <v>38801</v>
      </c>
      <c r="B381" s="8">
        <v>11</v>
      </c>
      <c r="C381" s="102">
        <f t="shared" si="347"/>
        <v>38794</v>
      </c>
      <c r="E381" s="75">
        <v>6563</v>
      </c>
      <c r="F381" s="75">
        <v>63313</v>
      </c>
      <c r="G381" s="80">
        <f t="shared" si="348"/>
        <v>69876</v>
      </c>
      <c r="H381" s="76">
        <v>16406127.090000002</v>
      </c>
      <c r="I381" s="82">
        <v>1610</v>
      </c>
      <c r="J381" s="75">
        <v>4286</v>
      </c>
      <c r="K381" s="75">
        <v>2371</v>
      </c>
      <c r="L381" s="88">
        <f t="shared" ref="L381:L444" si="408">K381/E381</f>
        <v>0.36126771293615723</v>
      </c>
      <c r="M381" s="89">
        <f t="shared" ref="M381:N381" si="409">AVERAGE(E378:E381)</f>
        <v>6219.5</v>
      </c>
      <c r="N381" s="89">
        <f t="shared" si="409"/>
        <v>64887.5</v>
      </c>
      <c r="O381" s="89">
        <f t="shared" si="353"/>
        <v>71107</v>
      </c>
      <c r="P381" s="89">
        <f t="shared" si="354"/>
        <v>17771504.7425</v>
      </c>
      <c r="Q381" s="89">
        <f t="shared" si="355"/>
        <v>1470.25</v>
      </c>
      <c r="S381" s="4"/>
    </row>
    <row r="382" spans="1:19">
      <c r="A382" s="5">
        <v>38808</v>
      </c>
      <c r="B382" s="8">
        <v>12</v>
      </c>
      <c r="C382" s="102">
        <f t="shared" si="347"/>
        <v>38801</v>
      </c>
      <c r="E382" s="75">
        <v>5684</v>
      </c>
      <c r="F382" s="75">
        <v>59373</v>
      </c>
      <c r="G382" s="80">
        <f t="shared" si="348"/>
        <v>65057</v>
      </c>
      <c r="H382" s="76">
        <v>15436857.51</v>
      </c>
      <c r="I382" s="82">
        <v>1704</v>
      </c>
      <c r="J382" s="75">
        <v>3810</v>
      </c>
      <c r="K382" s="75">
        <v>1934</v>
      </c>
      <c r="L382" s="88">
        <f t="shared" si="408"/>
        <v>0.3402533427163969</v>
      </c>
      <c r="M382" s="89">
        <f t="shared" ref="M382:N382" si="410">AVERAGE(E379:E382)</f>
        <v>6132</v>
      </c>
      <c r="N382" s="89">
        <f t="shared" si="410"/>
        <v>63194.5</v>
      </c>
      <c r="O382" s="89">
        <f t="shared" si="353"/>
        <v>69326.5</v>
      </c>
      <c r="P382" s="89">
        <f t="shared" si="354"/>
        <v>16998533.572500002</v>
      </c>
      <c r="Q382" s="89">
        <f t="shared" si="355"/>
        <v>1572</v>
      </c>
      <c r="S382" s="4"/>
    </row>
    <row r="383" spans="1:19">
      <c r="A383" s="5">
        <v>38815</v>
      </c>
      <c r="B383" s="8">
        <v>13</v>
      </c>
      <c r="C383" s="102">
        <f t="shared" si="347"/>
        <v>38808</v>
      </c>
      <c r="E383" s="75">
        <v>7757</v>
      </c>
      <c r="F383" s="75">
        <v>56416</v>
      </c>
      <c r="G383" s="80">
        <f t="shared" si="348"/>
        <v>64173</v>
      </c>
      <c r="H383" s="76">
        <v>14399536.190000001</v>
      </c>
      <c r="I383" s="82">
        <v>1520</v>
      </c>
      <c r="J383" s="75">
        <v>5042</v>
      </c>
      <c r="K383" s="75">
        <v>2756</v>
      </c>
      <c r="L383" s="88">
        <f t="shared" si="408"/>
        <v>0.35529199432770403</v>
      </c>
      <c r="M383" s="89">
        <f t="shared" ref="M383:N383" si="411">AVERAGE(E380:E383)</f>
        <v>6469.5</v>
      </c>
      <c r="N383" s="89">
        <f t="shared" si="411"/>
        <v>60765</v>
      </c>
      <c r="O383" s="89">
        <f t="shared" si="353"/>
        <v>67234.5</v>
      </c>
      <c r="P383" s="89">
        <f t="shared" si="354"/>
        <v>16229666.73</v>
      </c>
      <c r="Q383" s="89">
        <f t="shared" si="355"/>
        <v>1602.75</v>
      </c>
      <c r="S383" s="4"/>
    </row>
    <row r="384" spans="1:19">
      <c r="A384" s="5">
        <v>38822</v>
      </c>
      <c r="B384" s="8">
        <v>14</v>
      </c>
      <c r="C384" s="102">
        <f t="shared" si="347"/>
        <v>38815</v>
      </c>
      <c r="E384" s="75">
        <v>4505</v>
      </c>
      <c r="F384" s="75">
        <v>53514</v>
      </c>
      <c r="G384" s="80">
        <f t="shared" si="348"/>
        <v>58019</v>
      </c>
      <c r="H384" s="76">
        <v>13156232.049999999</v>
      </c>
      <c r="I384" s="82">
        <v>1581</v>
      </c>
      <c r="J384" s="75">
        <v>3315</v>
      </c>
      <c r="K384" s="75">
        <v>1246</v>
      </c>
      <c r="L384" s="88">
        <f t="shared" si="408"/>
        <v>0.27658157602663708</v>
      </c>
      <c r="M384" s="89">
        <f t="shared" ref="M384:N384" si="412">AVERAGE(E381:E384)</f>
        <v>6127.25</v>
      </c>
      <c r="N384" s="89">
        <f t="shared" si="412"/>
        <v>58154</v>
      </c>
      <c r="O384" s="89">
        <f t="shared" si="353"/>
        <v>64281.25</v>
      </c>
      <c r="P384" s="89">
        <f t="shared" si="354"/>
        <v>14849688.210000001</v>
      </c>
      <c r="Q384" s="89">
        <f t="shared" si="355"/>
        <v>1603.75</v>
      </c>
      <c r="S384" s="4"/>
    </row>
    <row r="385" spans="1:19">
      <c r="A385" s="5">
        <v>38829</v>
      </c>
      <c r="B385" s="8">
        <v>15</v>
      </c>
      <c r="C385" s="102">
        <f t="shared" si="347"/>
        <v>38822</v>
      </c>
      <c r="E385" s="75">
        <v>5843</v>
      </c>
      <c r="F385" s="75">
        <v>51528</v>
      </c>
      <c r="G385" s="80">
        <f t="shared" si="348"/>
        <v>57371</v>
      </c>
      <c r="H385" s="76">
        <v>11645561.380000001</v>
      </c>
      <c r="I385" s="82">
        <v>1543</v>
      </c>
      <c r="J385" s="75">
        <v>3928</v>
      </c>
      <c r="K385" s="75">
        <v>2005</v>
      </c>
      <c r="L385" s="88">
        <f t="shared" si="408"/>
        <v>0.34314564436077355</v>
      </c>
      <c r="M385" s="89">
        <f t="shared" ref="M385:N385" si="413">AVERAGE(E382:E385)</f>
        <v>5947.25</v>
      </c>
      <c r="N385" s="89">
        <f t="shared" si="413"/>
        <v>55207.75</v>
      </c>
      <c r="O385" s="89">
        <f t="shared" si="353"/>
        <v>61155</v>
      </c>
      <c r="P385" s="89">
        <f t="shared" si="354"/>
        <v>13659546.782500001</v>
      </c>
      <c r="Q385" s="89">
        <f t="shared" si="355"/>
        <v>1587</v>
      </c>
      <c r="S385" s="4"/>
    </row>
    <row r="386" spans="1:19">
      <c r="A386" s="5">
        <v>38836</v>
      </c>
      <c r="B386" s="8">
        <v>16</v>
      </c>
      <c r="C386" s="102">
        <f t="shared" si="347"/>
        <v>38829</v>
      </c>
      <c r="E386" s="75">
        <v>5141</v>
      </c>
      <c r="F386" s="75">
        <v>49599</v>
      </c>
      <c r="G386" s="80">
        <f t="shared" si="348"/>
        <v>54740</v>
      </c>
      <c r="H386" s="76">
        <v>12727491.139999999</v>
      </c>
      <c r="I386" s="82">
        <v>1469</v>
      </c>
      <c r="J386" s="75">
        <v>3739</v>
      </c>
      <c r="K386" s="75">
        <v>1499</v>
      </c>
      <c r="L386" s="88">
        <f t="shared" si="408"/>
        <v>0.29157751410231475</v>
      </c>
      <c r="M386" s="89">
        <f t="shared" ref="M386:N386" si="414">AVERAGE(E383:E386)</f>
        <v>5811.5</v>
      </c>
      <c r="N386" s="89">
        <f t="shared" si="414"/>
        <v>52764.25</v>
      </c>
      <c r="O386" s="89">
        <f t="shared" si="353"/>
        <v>58575.75</v>
      </c>
      <c r="P386" s="89">
        <f t="shared" si="354"/>
        <v>12982205.190000001</v>
      </c>
      <c r="Q386" s="89">
        <f t="shared" si="355"/>
        <v>1528.25</v>
      </c>
      <c r="S386" s="4"/>
    </row>
    <row r="387" spans="1:19">
      <c r="A387" s="5">
        <v>38843</v>
      </c>
      <c r="B387" s="8">
        <v>17</v>
      </c>
      <c r="C387" s="102">
        <f t="shared" si="347"/>
        <v>38836</v>
      </c>
      <c r="E387" s="75">
        <v>5169</v>
      </c>
      <c r="F387" s="75">
        <v>46632</v>
      </c>
      <c r="G387" s="80">
        <f t="shared" si="348"/>
        <v>51801</v>
      </c>
      <c r="H387" s="76">
        <v>11908895.67</v>
      </c>
      <c r="I387" s="82">
        <v>1343</v>
      </c>
      <c r="J387" s="75">
        <v>3680</v>
      </c>
      <c r="K387" s="75">
        <v>1573</v>
      </c>
      <c r="L387" s="88">
        <f t="shared" si="408"/>
        <v>0.30431418069259042</v>
      </c>
      <c r="M387" s="89">
        <f t="shared" ref="M387:N387" si="415">AVERAGE(E384:E387)</f>
        <v>5164.5</v>
      </c>
      <c r="N387" s="89">
        <f t="shared" si="415"/>
        <v>50318.25</v>
      </c>
      <c r="O387" s="89">
        <f t="shared" si="353"/>
        <v>55482.75</v>
      </c>
      <c r="P387" s="89">
        <f t="shared" si="354"/>
        <v>12359545.060000001</v>
      </c>
      <c r="Q387" s="89">
        <f t="shared" si="355"/>
        <v>1484</v>
      </c>
      <c r="S387" s="4"/>
    </row>
    <row r="388" spans="1:19">
      <c r="A388" s="5">
        <v>38850</v>
      </c>
      <c r="B388" s="8">
        <v>18</v>
      </c>
      <c r="C388" s="102">
        <f t="shared" si="347"/>
        <v>38843</v>
      </c>
      <c r="E388" s="75">
        <v>8120</v>
      </c>
      <c r="F388" s="75">
        <v>45855</v>
      </c>
      <c r="G388" s="80">
        <f t="shared" si="348"/>
        <v>53975</v>
      </c>
      <c r="H388" s="76">
        <v>11912296.84</v>
      </c>
      <c r="I388" s="82">
        <v>1279</v>
      </c>
      <c r="J388" s="75">
        <v>4262</v>
      </c>
      <c r="K388" s="75">
        <v>3950</v>
      </c>
      <c r="L388" s="88">
        <f t="shared" si="408"/>
        <v>0.48645320197044334</v>
      </c>
      <c r="M388" s="89">
        <f t="shared" ref="M388:N388" si="416">AVERAGE(E385:E388)</f>
        <v>6068.25</v>
      </c>
      <c r="N388" s="89">
        <f t="shared" si="416"/>
        <v>48403.5</v>
      </c>
      <c r="O388" s="89">
        <f t="shared" si="353"/>
        <v>54471.75</v>
      </c>
      <c r="P388" s="89">
        <f t="shared" si="354"/>
        <v>12048561.2575</v>
      </c>
      <c r="Q388" s="89">
        <f t="shared" si="355"/>
        <v>1408.5</v>
      </c>
      <c r="S388" s="4"/>
    </row>
    <row r="389" spans="1:19">
      <c r="A389" s="5">
        <v>38857</v>
      </c>
      <c r="B389" s="8">
        <v>19</v>
      </c>
      <c r="C389" s="102">
        <f t="shared" ref="C389:C452" si="417">A388</f>
        <v>38850</v>
      </c>
      <c r="E389" s="75">
        <v>6471</v>
      </c>
      <c r="F389" s="75">
        <v>47921</v>
      </c>
      <c r="G389" s="80">
        <f t="shared" ref="G389:G452" si="418">E389+F389</f>
        <v>54392</v>
      </c>
      <c r="H389" s="76">
        <v>11956688.090000002</v>
      </c>
      <c r="I389" s="82">
        <v>1360</v>
      </c>
      <c r="J389" s="75">
        <v>4065</v>
      </c>
      <c r="K389" s="75">
        <v>2478</v>
      </c>
      <c r="L389" s="88">
        <f t="shared" si="408"/>
        <v>0.38293926750115903</v>
      </c>
      <c r="M389" s="89">
        <f t="shared" ref="M389:N389" si="419">AVERAGE(E386:E389)</f>
        <v>6225.25</v>
      </c>
      <c r="N389" s="89">
        <f t="shared" si="419"/>
        <v>47501.75</v>
      </c>
      <c r="O389" s="89">
        <f t="shared" si="353"/>
        <v>53727</v>
      </c>
      <c r="P389" s="89">
        <f t="shared" si="354"/>
        <v>12126342.935000001</v>
      </c>
      <c r="Q389" s="89">
        <f t="shared" si="355"/>
        <v>1362.75</v>
      </c>
      <c r="S389" s="4"/>
    </row>
    <row r="390" spans="1:19">
      <c r="A390" s="5">
        <v>38864</v>
      </c>
      <c r="B390" s="8">
        <v>20</v>
      </c>
      <c r="C390" s="102">
        <f t="shared" si="417"/>
        <v>38857</v>
      </c>
      <c r="E390" s="75">
        <v>5946</v>
      </c>
      <c r="F390" s="75">
        <v>47581</v>
      </c>
      <c r="G390" s="80">
        <f t="shared" si="418"/>
        <v>53527</v>
      </c>
      <c r="H390" s="76">
        <v>11575965.59</v>
      </c>
      <c r="I390" s="82">
        <v>1480</v>
      </c>
      <c r="J390" s="75">
        <v>3986</v>
      </c>
      <c r="K390" s="75">
        <v>2007</v>
      </c>
      <c r="L390" s="88">
        <f t="shared" si="408"/>
        <v>0.33753784056508579</v>
      </c>
      <c r="M390" s="89">
        <f t="shared" ref="M390:N390" si="420">AVERAGE(E387:E390)</f>
        <v>6426.5</v>
      </c>
      <c r="N390" s="89">
        <f t="shared" si="420"/>
        <v>46997.25</v>
      </c>
      <c r="O390" s="89">
        <f t="shared" si="353"/>
        <v>53423.75</v>
      </c>
      <c r="P390" s="89">
        <f t="shared" si="354"/>
        <v>11838461.547499999</v>
      </c>
      <c r="Q390" s="89">
        <f t="shared" si="355"/>
        <v>1365.5</v>
      </c>
      <c r="S390" s="4"/>
    </row>
    <row r="391" spans="1:19">
      <c r="A391" s="5">
        <v>38871</v>
      </c>
      <c r="B391" s="8">
        <v>21</v>
      </c>
      <c r="C391" s="102">
        <f t="shared" si="417"/>
        <v>38864</v>
      </c>
      <c r="E391" s="75">
        <v>5951</v>
      </c>
      <c r="F391" s="75">
        <v>44600</v>
      </c>
      <c r="G391" s="80">
        <f t="shared" si="418"/>
        <v>50551</v>
      </c>
      <c r="H391" s="76">
        <v>11566592.66</v>
      </c>
      <c r="I391" s="82">
        <v>1265</v>
      </c>
      <c r="J391" s="75">
        <v>3973</v>
      </c>
      <c r="K391" s="75">
        <v>2020</v>
      </c>
      <c r="L391" s="88">
        <f t="shared" si="408"/>
        <v>0.33943874978995126</v>
      </c>
      <c r="M391" s="89">
        <f t="shared" ref="M391:N391" si="421">AVERAGE(E388:E391)</f>
        <v>6622</v>
      </c>
      <c r="N391" s="89">
        <f t="shared" si="421"/>
        <v>46489.25</v>
      </c>
      <c r="O391" s="89">
        <f t="shared" si="353"/>
        <v>53111.25</v>
      </c>
      <c r="P391" s="89">
        <f t="shared" si="354"/>
        <v>11752885.794999998</v>
      </c>
      <c r="Q391" s="89">
        <f t="shared" si="355"/>
        <v>1346</v>
      </c>
      <c r="S391" s="4"/>
    </row>
    <row r="392" spans="1:19">
      <c r="A392" s="5">
        <v>38878</v>
      </c>
      <c r="B392" s="8">
        <v>22</v>
      </c>
      <c r="C392" s="102">
        <f t="shared" si="417"/>
        <v>38871</v>
      </c>
      <c r="E392" s="75">
        <v>6437</v>
      </c>
      <c r="F392" s="75">
        <v>46013</v>
      </c>
      <c r="G392" s="80">
        <f t="shared" si="418"/>
        <v>52450</v>
      </c>
      <c r="H392" s="76">
        <v>14665885.23</v>
      </c>
      <c r="I392" s="82">
        <v>1241</v>
      </c>
      <c r="J392" s="75">
        <v>4470</v>
      </c>
      <c r="K392" s="75">
        <v>2047</v>
      </c>
      <c r="L392" s="88">
        <f t="shared" si="408"/>
        <v>0.31800528196364763</v>
      </c>
      <c r="M392" s="89">
        <f t="shared" ref="M392:N392" si="422">AVERAGE(E389:E392)</f>
        <v>6201.25</v>
      </c>
      <c r="N392" s="89">
        <f t="shared" si="422"/>
        <v>46528.75</v>
      </c>
      <c r="O392" s="89">
        <f t="shared" ref="O392:O455" si="423">AVERAGE(G389:G392)</f>
        <v>52730</v>
      </c>
      <c r="P392" s="89">
        <f t="shared" ref="P392:P455" si="424">AVERAGE(H389:H392)</f>
        <v>12441282.892500002</v>
      </c>
      <c r="Q392" s="89">
        <f t="shared" ref="Q392:Q455" si="425">AVERAGE(I389:I392)</f>
        <v>1336.5</v>
      </c>
      <c r="S392" s="4"/>
    </row>
    <row r="393" spans="1:19">
      <c r="A393" s="5">
        <v>38885</v>
      </c>
      <c r="B393" s="8">
        <v>23</v>
      </c>
      <c r="C393" s="102">
        <f t="shared" si="417"/>
        <v>38878</v>
      </c>
      <c r="E393" s="75">
        <v>6032</v>
      </c>
      <c r="F393" s="75">
        <v>46507</v>
      </c>
      <c r="G393" s="80">
        <f t="shared" si="418"/>
        <v>52539</v>
      </c>
      <c r="H393" s="76">
        <v>12395761.630000001</v>
      </c>
      <c r="I393" s="82">
        <v>1180</v>
      </c>
      <c r="J393" s="75">
        <v>4127</v>
      </c>
      <c r="K393" s="75">
        <v>1936</v>
      </c>
      <c r="L393" s="88">
        <f t="shared" si="408"/>
        <v>0.32095490716180369</v>
      </c>
      <c r="M393" s="89">
        <f t="shared" ref="M393:N393" si="426">AVERAGE(E390:E393)</f>
        <v>6091.5</v>
      </c>
      <c r="N393" s="89">
        <f t="shared" si="426"/>
        <v>46175.25</v>
      </c>
      <c r="O393" s="89">
        <f t="shared" si="423"/>
        <v>52266.75</v>
      </c>
      <c r="P393" s="89">
        <f t="shared" si="424"/>
        <v>12551051.277500002</v>
      </c>
      <c r="Q393" s="89">
        <f t="shared" si="425"/>
        <v>1291.5</v>
      </c>
      <c r="S393" s="4"/>
    </row>
    <row r="394" spans="1:19">
      <c r="A394" s="5">
        <v>38892</v>
      </c>
      <c r="B394" s="8">
        <v>24</v>
      </c>
      <c r="C394" s="102">
        <f t="shared" si="417"/>
        <v>38885</v>
      </c>
      <c r="E394" s="75">
        <v>5296</v>
      </c>
      <c r="F394" s="75">
        <v>46831</v>
      </c>
      <c r="G394" s="80">
        <f t="shared" si="418"/>
        <v>52127</v>
      </c>
      <c r="H394" s="76">
        <v>10836637.49</v>
      </c>
      <c r="I394" s="82">
        <v>1297</v>
      </c>
      <c r="J394" s="75">
        <v>3846</v>
      </c>
      <c r="K394" s="75">
        <v>1547</v>
      </c>
      <c r="L394" s="88">
        <f t="shared" si="408"/>
        <v>0.29210725075528698</v>
      </c>
      <c r="M394" s="89">
        <f t="shared" ref="M394:N394" si="427">AVERAGE(E391:E394)</f>
        <v>5929</v>
      </c>
      <c r="N394" s="89">
        <f t="shared" si="427"/>
        <v>45987.75</v>
      </c>
      <c r="O394" s="89">
        <f t="shared" si="423"/>
        <v>51916.75</v>
      </c>
      <c r="P394" s="89">
        <f t="shared" si="424"/>
        <v>12366219.252500001</v>
      </c>
      <c r="Q394" s="89">
        <f t="shared" si="425"/>
        <v>1245.75</v>
      </c>
      <c r="S394" s="4"/>
    </row>
    <row r="395" spans="1:19">
      <c r="A395" s="5">
        <v>38899</v>
      </c>
      <c r="B395" s="8">
        <v>25</v>
      </c>
      <c r="C395" s="102">
        <f t="shared" si="417"/>
        <v>38892</v>
      </c>
      <c r="E395" s="75">
        <v>9250</v>
      </c>
      <c r="F395" s="75">
        <v>47266</v>
      </c>
      <c r="G395" s="80">
        <f t="shared" si="418"/>
        <v>56516</v>
      </c>
      <c r="H395" s="76">
        <v>11246178.23</v>
      </c>
      <c r="I395" s="82">
        <v>1271</v>
      </c>
      <c r="J395" s="75">
        <v>5285</v>
      </c>
      <c r="K395" s="75">
        <v>4118</v>
      </c>
      <c r="L395" s="88">
        <f t="shared" si="408"/>
        <v>0.44518918918918921</v>
      </c>
      <c r="M395" s="89">
        <f t="shared" ref="M395:N395" si="428">AVERAGE(E392:E395)</f>
        <v>6753.75</v>
      </c>
      <c r="N395" s="89">
        <f t="shared" si="428"/>
        <v>46654.25</v>
      </c>
      <c r="O395" s="89">
        <f t="shared" si="423"/>
        <v>53408</v>
      </c>
      <c r="P395" s="89">
        <f t="shared" si="424"/>
        <v>12286115.645</v>
      </c>
      <c r="Q395" s="89">
        <f t="shared" si="425"/>
        <v>1247.25</v>
      </c>
      <c r="S395" s="4"/>
    </row>
    <row r="396" spans="1:19">
      <c r="A396" s="5">
        <v>38906</v>
      </c>
      <c r="B396" s="8">
        <v>26</v>
      </c>
      <c r="C396" s="102">
        <f t="shared" si="417"/>
        <v>38899</v>
      </c>
      <c r="E396" s="75">
        <v>14394</v>
      </c>
      <c r="F396" s="75">
        <v>46569</v>
      </c>
      <c r="G396" s="80">
        <f t="shared" si="418"/>
        <v>60963</v>
      </c>
      <c r="H396" s="76">
        <v>11008332.130000001</v>
      </c>
      <c r="I396" s="82">
        <v>1297</v>
      </c>
      <c r="J396" s="75">
        <v>10435</v>
      </c>
      <c r="K396" s="75">
        <v>4261</v>
      </c>
      <c r="L396" s="88">
        <f t="shared" si="408"/>
        <v>0.29602612199527578</v>
      </c>
      <c r="M396" s="89">
        <f t="shared" ref="M396:N396" si="429">AVERAGE(E393:E396)</f>
        <v>8743</v>
      </c>
      <c r="N396" s="89">
        <f t="shared" si="429"/>
        <v>46793.25</v>
      </c>
      <c r="O396" s="89">
        <f t="shared" si="423"/>
        <v>55536.25</v>
      </c>
      <c r="P396" s="89">
        <f t="shared" si="424"/>
        <v>11371727.370000001</v>
      </c>
      <c r="Q396" s="89">
        <f t="shared" si="425"/>
        <v>1261.25</v>
      </c>
      <c r="S396" s="4"/>
    </row>
    <row r="397" spans="1:19">
      <c r="A397" s="5">
        <v>38913</v>
      </c>
      <c r="B397" s="8">
        <v>27</v>
      </c>
      <c r="C397" s="102">
        <f t="shared" si="417"/>
        <v>38906</v>
      </c>
      <c r="E397" s="75">
        <v>12621</v>
      </c>
      <c r="F397" s="75">
        <v>56440</v>
      </c>
      <c r="G397" s="80">
        <f t="shared" si="418"/>
        <v>69061</v>
      </c>
      <c r="H397" s="76">
        <v>11849952.859999999</v>
      </c>
      <c r="I397" s="82">
        <v>1336</v>
      </c>
      <c r="J397" s="75">
        <v>8613</v>
      </c>
      <c r="K397" s="75">
        <v>4217</v>
      </c>
      <c r="L397" s="88">
        <f t="shared" si="408"/>
        <v>0.33412566357657869</v>
      </c>
      <c r="M397" s="89">
        <f t="shared" ref="M397:N397" si="430">AVERAGE(E394:E397)</f>
        <v>10390.25</v>
      </c>
      <c r="N397" s="89">
        <f t="shared" si="430"/>
        <v>49276.5</v>
      </c>
      <c r="O397" s="89">
        <f t="shared" si="423"/>
        <v>59666.75</v>
      </c>
      <c r="P397" s="89">
        <f t="shared" si="424"/>
        <v>11235275.1775</v>
      </c>
      <c r="Q397" s="89">
        <f t="shared" si="425"/>
        <v>1300.25</v>
      </c>
      <c r="S397" s="4"/>
    </row>
    <row r="398" spans="1:19">
      <c r="A398" s="5">
        <v>38920</v>
      </c>
      <c r="B398" s="8">
        <v>28</v>
      </c>
      <c r="C398" s="102">
        <f t="shared" si="417"/>
        <v>38913</v>
      </c>
      <c r="E398" s="75">
        <v>6551</v>
      </c>
      <c r="F398" s="75">
        <v>58114</v>
      </c>
      <c r="G398" s="80">
        <f t="shared" si="418"/>
        <v>64665</v>
      </c>
      <c r="H398" s="76">
        <v>12905634.83</v>
      </c>
      <c r="I398" s="82">
        <v>1428</v>
      </c>
      <c r="J398" s="75">
        <v>4616</v>
      </c>
      <c r="K398" s="75">
        <v>1990</v>
      </c>
      <c r="L398" s="88">
        <f t="shared" si="408"/>
        <v>0.30377041673027017</v>
      </c>
      <c r="M398" s="89">
        <f t="shared" ref="M398:N398" si="431">AVERAGE(E395:E398)</f>
        <v>10704</v>
      </c>
      <c r="N398" s="89">
        <f t="shared" si="431"/>
        <v>52097.25</v>
      </c>
      <c r="O398" s="89">
        <f t="shared" si="423"/>
        <v>62801.25</v>
      </c>
      <c r="P398" s="89">
        <f t="shared" si="424"/>
        <v>11752524.512499999</v>
      </c>
      <c r="Q398" s="89">
        <f t="shared" si="425"/>
        <v>1333</v>
      </c>
      <c r="S398" s="4"/>
    </row>
    <row r="399" spans="1:19">
      <c r="A399" s="5">
        <v>38927</v>
      </c>
      <c r="B399" s="8">
        <v>29</v>
      </c>
      <c r="C399" s="102">
        <f t="shared" si="417"/>
        <v>38920</v>
      </c>
      <c r="E399" s="75">
        <v>5663</v>
      </c>
      <c r="F399" s="75">
        <v>51799</v>
      </c>
      <c r="G399" s="80">
        <f t="shared" si="418"/>
        <v>57462</v>
      </c>
      <c r="H399" s="76">
        <v>12355254.5</v>
      </c>
      <c r="I399" s="82">
        <v>1227</v>
      </c>
      <c r="J399" s="75">
        <v>4190</v>
      </c>
      <c r="K399" s="75">
        <v>1562</v>
      </c>
      <c r="L399" s="88">
        <f t="shared" si="408"/>
        <v>0.27582553416916827</v>
      </c>
      <c r="M399" s="89">
        <f t="shared" ref="M399:N399" si="432">AVERAGE(E396:E399)</f>
        <v>9807.25</v>
      </c>
      <c r="N399" s="89">
        <f t="shared" si="432"/>
        <v>53230.5</v>
      </c>
      <c r="O399" s="89">
        <f t="shared" si="423"/>
        <v>63037.75</v>
      </c>
      <c r="P399" s="89">
        <f t="shared" si="424"/>
        <v>12029793.58</v>
      </c>
      <c r="Q399" s="89">
        <f t="shared" si="425"/>
        <v>1322</v>
      </c>
      <c r="S399" s="4"/>
    </row>
    <row r="400" spans="1:19">
      <c r="A400" s="5">
        <v>38934</v>
      </c>
      <c r="B400" s="8">
        <v>30</v>
      </c>
      <c r="C400" s="102">
        <f t="shared" si="417"/>
        <v>38927</v>
      </c>
      <c r="E400" s="75">
        <v>7146</v>
      </c>
      <c r="F400" s="75">
        <v>50720</v>
      </c>
      <c r="G400" s="80">
        <f t="shared" si="418"/>
        <v>57866</v>
      </c>
      <c r="H400" s="76">
        <v>12084563.050000001</v>
      </c>
      <c r="I400" s="82">
        <v>1248</v>
      </c>
      <c r="J400" s="75">
        <v>4250</v>
      </c>
      <c r="K400" s="75">
        <v>3161</v>
      </c>
      <c r="L400" s="88">
        <f t="shared" si="408"/>
        <v>0.44234536803806324</v>
      </c>
      <c r="M400" s="89">
        <f t="shared" ref="M400:N400" si="433">AVERAGE(E397:E400)</f>
        <v>7995.25</v>
      </c>
      <c r="N400" s="89">
        <f t="shared" si="433"/>
        <v>54268.25</v>
      </c>
      <c r="O400" s="89">
        <f t="shared" si="423"/>
        <v>62263.5</v>
      </c>
      <c r="P400" s="89">
        <f t="shared" si="424"/>
        <v>12298851.309999999</v>
      </c>
      <c r="Q400" s="89">
        <f t="shared" si="425"/>
        <v>1309.75</v>
      </c>
      <c r="S400" s="4"/>
    </row>
    <row r="401" spans="1:19">
      <c r="A401" s="5">
        <v>38941</v>
      </c>
      <c r="B401" s="8">
        <v>31</v>
      </c>
      <c r="C401" s="102">
        <f t="shared" si="417"/>
        <v>38934</v>
      </c>
      <c r="E401" s="75">
        <v>5216</v>
      </c>
      <c r="F401" s="75">
        <v>49595</v>
      </c>
      <c r="G401" s="80">
        <f t="shared" si="418"/>
        <v>54811</v>
      </c>
      <c r="H401" s="76">
        <v>13068155.040000001</v>
      </c>
      <c r="I401" s="82">
        <v>1195</v>
      </c>
      <c r="J401" s="75">
        <v>3801</v>
      </c>
      <c r="K401" s="75">
        <v>1437</v>
      </c>
      <c r="L401" s="88">
        <f t="shared" si="408"/>
        <v>0.27549846625766872</v>
      </c>
      <c r="M401" s="89">
        <f t="shared" ref="M401:N401" si="434">AVERAGE(E398:E401)</f>
        <v>6144</v>
      </c>
      <c r="N401" s="89">
        <f t="shared" si="434"/>
        <v>52557</v>
      </c>
      <c r="O401" s="89">
        <f t="shared" si="423"/>
        <v>58701</v>
      </c>
      <c r="P401" s="89">
        <f t="shared" si="424"/>
        <v>12603401.854999999</v>
      </c>
      <c r="Q401" s="89">
        <f t="shared" si="425"/>
        <v>1274.5</v>
      </c>
      <c r="S401" s="4"/>
    </row>
    <row r="402" spans="1:19">
      <c r="A402" s="5">
        <v>38948</v>
      </c>
      <c r="B402" s="8">
        <v>32</v>
      </c>
      <c r="C402" s="102">
        <f t="shared" si="417"/>
        <v>38941</v>
      </c>
      <c r="E402" s="75">
        <v>5890</v>
      </c>
      <c r="F402" s="75">
        <v>47919</v>
      </c>
      <c r="G402" s="80">
        <f t="shared" si="418"/>
        <v>53809</v>
      </c>
      <c r="H402" s="76">
        <v>11684960.609999999</v>
      </c>
      <c r="I402" s="82">
        <v>1190</v>
      </c>
      <c r="J402" s="75">
        <v>4481</v>
      </c>
      <c r="K402" s="75">
        <v>1484</v>
      </c>
      <c r="L402" s="88">
        <f t="shared" si="408"/>
        <v>0.25195246179966047</v>
      </c>
      <c r="M402" s="89">
        <f t="shared" ref="M402:N402" si="435">AVERAGE(E399:E402)</f>
        <v>5978.75</v>
      </c>
      <c r="N402" s="89">
        <f t="shared" si="435"/>
        <v>50008.25</v>
      </c>
      <c r="O402" s="89">
        <f t="shared" si="423"/>
        <v>55987</v>
      </c>
      <c r="P402" s="89">
        <f t="shared" si="424"/>
        <v>12298233.300000001</v>
      </c>
      <c r="Q402" s="89">
        <f t="shared" si="425"/>
        <v>1215</v>
      </c>
      <c r="S402" s="4"/>
    </row>
    <row r="403" spans="1:19">
      <c r="A403" s="5">
        <v>38955</v>
      </c>
      <c r="B403" s="8">
        <v>33</v>
      </c>
      <c r="C403" s="102">
        <f t="shared" si="417"/>
        <v>38948</v>
      </c>
      <c r="E403" s="75">
        <v>5918</v>
      </c>
      <c r="F403" s="75">
        <v>45131</v>
      </c>
      <c r="G403" s="80">
        <f t="shared" si="418"/>
        <v>51049</v>
      </c>
      <c r="H403" s="90">
        <v>11378025.779999999</v>
      </c>
      <c r="I403" s="82">
        <v>1135</v>
      </c>
      <c r="J403" s="75">
        <v>4137</v>
      </c>
      <c r="K403" s="75">
        <v>1857</v>
      </c>
      <c r="L403" s="88">
        <f t="shared" si="408"/>
        <v>0.31378844204123013</v>
      </c>
      <c r="M403" s="89">
        <f t="shared" ref="M403:N403" si="436">AVERAGE(E400:E403)</f>
        <v>6042.5</v>
      </c>
      <c r="N403" s="89">
        <f t="shared" si="436"/>
        <v>48341.25</v>
      </c>
      <c r="O403" s="89">
        <f t="shared" si="423"/>
        <v>54383.75</v>
      </c>
      <c r="P403" s="89">
        <f t="shared" si="424"/>
        <v>12053926.120000001</v>
      </c>
      <c r="Q403" s="89">
        <f t="shared" si="425"/>
        <v>1192</v>
      </c>
      <c r="S403" s="4"/>
    </row>
    <row r="404" spans="1:19">
      <c r="A404" s="5">
        <v>38962</v>
      </c>
      <c r="B404" s="8">
        <v>34</v>
      </c>
      <c r="C404" s="102">
        <f t="shared" si="417"/>
        <v>38955</v>
      </c>
      <c r="E404" s="75">
        <v>7506</v>
      </c>
      <c r="F404" s="75">
        <v>44595</v>
      </c>
      <c r="G404" s="80">
        <f t="shared" si="418"/>
        <v>52101</v>
      </c>
      <c r="H404" s="76">
        <v>10874765.4</v>
      </c>
      <c r="I404" s="82">
        <v>1108</v>
      </c>
      <c r="J404" s="75">
        <v>4033</v>
      </c>
      <c r="K404" s="75">
        <v>3566</v>
      </c>
      <c r="L404" s="88">
        <f t="shared" si="408"/>
        <v>0.47508659738875564</v>
      </c>
      <c r="M404" s="89">
        <f t="shared" ref="M404:N404" si="437">AVERAGE(E401:E404)</f>
        <v>6132.5</v>
      </c>
      <c r="N404" s="89">
        <f t="shared" si="437"/>
        <v>46810</v>
      </c>
      <c r="O404" s="89">
        <f t="shared" si="423"/>
        <v>52942.5</v>
      </c>
      <c r="P404" s="89">
        <f t="shared" si="424"/>
        <v>11751476.7075</v>
      </c>
      <c r="Q404" s="89">
        <f t="shared" si="425"/>
        <v>1157</v>
      </c>
      <c r="S404" s="4"/>
    </row>
    <row r="405" spans="1:19">
      <c r="A405" s="5">
        <v>38969</v>
      </c>
      <c r="B405" s="8">
        <v>35</v>
      </c>
      <c r="C405" s="102">
        <f t="shared" si="417"/>
        <v>38962</v>
      </c>
      <c r="E405" s="75">
        <v>5849</v>
      </c>
      <c r="F405" s="75">
        <v>43109</v>
      </c>
      <c r="G405" s="80">
        <f t="shared" si="418"/>
        <v>48958</v>
      </c>
      <c r="H405" s="76">
        <v>10847221.549999999</v>
      </c>
      <c r="I405" s="82">
        <v>1034</v>
      </c>
      <c r="J405" s="75">
        <v>3922</v>
      </c>
      <c r="K405" s="75">
        <v>1975</v>
      </c>
      <c r="L405" s="88">
        <f t="shared" si="408"/>
        <v>0.33766455804411011</v>
      </c>
      <c r="M405" s="89">
        <f t="shared" ref="M405:N405" si="438">AVERAGE(E402:E405)</f>
        <v>6290.75</v>
      </c>
      <c r="N405" s="89">
        <f t="shared" si="438"/>
        <v>45188.5</v>
      </c>
      <c r="O405" s="89">
        <f t="shared" si="423"/>
        <v>51479.25</v>
      </c>
      <c r="P405" s="89">
        <f t="shared" si="424"/>
        <v>11196243.334999999</v>
      </c>
      <c r="Q405" s="89">
        <f t="shared" si="425"/>
        <v>1116.75</v>
      </c>
      <c r="S405" s="4"/>
    </row>
    <row r="406" spans="1:19">
      <c r="A406" s="5">
        <v>38976</v>
      </c>
      <c r="B406" s="8">
        <v>36</v>
      </c>
      <c r="C406" s="102">
        <f t="shared" si="417"/>
        <v>38969</v>
      </c>
      <c r="E406" s="82">
        <v>6117</v>
      </c>
      <c r="F406" s="75">
        <v>44487</v>
      </c>
      <c r="G406" s="80">
        <f t="shared" si="418"/>
        <v>50604</v>
      </c>
      <c r="H406" s="90">
        <v>11668043.07</v>
      </c>
      <c r="I406" s="82">
        <v>1177</v>
      </c>
      <c r="J406" s="75">
        <v>4045</v>
      </c>
      <c r="K406" s="75">
        <v>2084</v>
      </c>
      <c r="L406" s="88">
        <f t="shared" si="408"/>
        <v>0.34068988066045447</v>
      </c>
      <c r="M406" s="89">
        <f t="shared" ref="M406:N406" si="439">AVERAGE(E403:E406)</f>
        <v>6347.5</v>
      </c>
      <c r="N406" s="89">
        <f t="shared" si="439"/>
        <v>44330.5</v>
      </c>
      <c r="O406" s="89">
        <f t="shared" si="423"/>
        <v>50678</v>
      </c>
      <c r="P406" s="89">
        <f t="shared" si="424"/>
        <v>11192013.949999999</v>
      </c>
      <c r="Q406" s="89">
        <f t="shared" si="425"/>
        <v>1113.5</v>
      </c>
      <c r="S406" s="4"/>
    </row>
    <row r="407" spans="1:19">
      <c r="A407" s="5">
        <v>38983</v>
      </c>
      <c r="B407" s="8">
        <v>37</v>
      </c>
      <c r="C407" s="102">
        <f t="shared" si="417"/>
        <v>38976</v>
      </c>
      <c r="E407" s="75">
        <v>6172</v>
      </c>
      <c r="F407" s="75">
        <v>43084</v>
      </c>
      <c r="G407" s="80">
        <f t="shared" si="418"/>
        <v>49256</v>
      </c>
      <c r="H407" s="76">
        <v>11769336.700000001</v>
      </c>
      <c r="I407" s="82">
        <v>1077</v>
      </c>
      <c r="J407" s="75">
        <v>4203</v>
      </c>
      <c r="K407" s="75">
        <v>2084</v>
      </c>
      <c r="L407" s="88">
        <f t="shared" si="408"/>
        <v>0.33765392093324692</v>
      </c>
      <c r="M407" s="89">
        <f t="shared" ref="M407:N407" si="440">AVERAGE(E404:E407)</f>
        <v>6411</v>
      </c>
      <c r="N407" s="89">
        <f t="shared" si="440"/>
        <v>43818.75</v>
      </c>
      <c r="O407" s="89">
        <f t="shared" si="423"/>
        <v>50229.75</v>
      </c>
      <c r="P407" s="89">
        <f t="shared" si="424"/>
        <v>11289841.68</v>
      </c>
      <c r="Q407" s="89">
        <f t="shared" si="425"/>
        <v>1099</v>
      </c>
      <c r="S407" s="4"/>
    </row>
    <row r="408" spans="1:19">
      <c r="A408" s="5">
        <v>38990</v>
      </c>
      <c r="B408" s="8">
        <v>38</v>
      </c>
      <c r="C408" s="102">
        <f t="shared" si="417"/>
        <v>38983</v>
      </c>
      <c r="E408" s="75">
        <v>8026</v>
      </c>
      <c r="F408" s="75">
        <v>43025</v>
      </c>
      <c r="G408" s="80">
        <f t="shared" si="418"/>
        <v>51051</v>
      </c>
      <c r="H408" s="76">
        <v>10792752.02</v>
      </c>
      <c r="I408" s="82">
        <v>1219</v>
      </c>
      <c r="J408" s="75">
        <v>4408</v>
      </c>
      <c r="K408" s="75">
        <v>3787</v>
      </c>
      <c r="L408" s="88">
        <f t="shared" si="408"/>
        <v>0.47184151507600297</v>
      </c>
      <c r="M408" s="89">
        <f t="shared" ref="M408:N408" si="441">AVERAGE(E405:E408)</f>
        <v>6541</v>
      </c>
      <c r="N408" s="89">
        <f t="shared" si="441"/>
        <v>43426.25</v>
      </c>
      <c r="O408" s="89">
        <f t="shared" si="423"/>
        <v>49967.25</v>
      </c>
      <c r="P408" s="89">
        <f t="shared" si="424"/>
        <v>11269338.335000001</v>
      </c>
      <c r="Q408" s="89">
        <f t="shared" si="425"/>
        <v>1126.75</v>
      </c>
      <c r="S408" s="4"/>
    </row>
    <row r="409" spans="1:19">
      <c r="A409" s="5">
        <v>38997</v>
      </c>
      <c r="B409" s="8">
        <v>39</v>
      </c>
      <c r="C409" s="102">
        <f t="shared" si="417"/>
        <v>38990</v>
      </c>
      <c r="E409" s="75">
        <v>7720</v>
      </c>
      <c r="F409" s="75">
        <v>44063</v>
      </c>
      <c r="G409" s="80">
        <f t="shared" si="418"/>
        <v>51783</v>
      </c>
      <c r="H409" s="76">
        <v>11350463.610000001</v>
      </c>
      <c r="I409" s="82">
        <v>1173</v>
      </c>
      <c r="J409" s="75">
        <v>5423</v>
      </c>
      <c r="K409" s="75">
        <v>2424</v>
      </c>
      <c r="L409" s="88">
        <f t="shared" si="408"/>
        <v>0.31398963730569951</v>
      </c>
      <c r="M409" s="89">
        <f t="shared" ref="M409:N409" si="442">AVERAGE(E406:E409)</f>
        <v>7008.75</v>
      </c>
      <c r="N409" s="89">
        <f t="shared" si="442"/>
        <v>43664.75</v>
      </c>
      <c r="O409" s="89">
        <f t="shared" si="423"/>
        <v>50673.5</v>
      </c>
      <c r="P409" s="89">
        <f t="shared" si="424"/>
        <v>11395148.850000001</v>
      </c>
      <c r="Q409" s="89">
        <f t="shared" si="425"/>
        <v>1161.5</v>
      </c>
      <c r="S409" s="4"/>
    </row>
    <row r="410" spans="1:19">
      <c r="A410" s="5">
        <v>39004</v>
      </c>
      <c r="B410" s="8">
        <v>40</v>
      </c>
      <c r="C410" s="102">
        <f t="shared" si="417"/>
        <v>38997</v>
      </c>
      <c r="E410" s="75">
        <v>5893</v>
      </c>
      <c r="F410" s="75">
        <v>44419</v>
      </c>
      <c r="G410" s="80">
        <f t="shared" si="418"/>
        <v>50312</v>
      </c>
      <c r="H410" s="76">
        <v>9696839.870000001</v>
      </c>
      <c r="I410" s="82">
        <v>1107</v>
      </c>
      <c r="J410" s="75">
        <v>4143</v>
      </c>
      <c r="K410" s="75">
        <v>1842</v>
      </c>
      <c r="L410" s="88">
        <f t="shared" si="408"/>
        <v>0.3125742406244697</v>
      </c>
      <c r="M410" s="89">
        <f t="shared" ref="M410:N410" si="443">AVERAGE(E407:E410)</f>
        <v>6952.75</v>
      </c>
      <c r="N410" s="89">
        <f t="shared" si="443"/>
        <v>43647.75</v>
      </c>
      <c r="O410" s="89">
        <f t="shared" si="423"/>
        <v>50600.5</v>
      </c>
      <c r="P410" s="89">
        <f t="shared" si="424"/>
        <v>10902348.050000001</v>
      </c>
      <c r="Q410" s="89">
        <f t="shared" si="425"/>
        <v>1144</v>
      </c>
      <c r="S410" s="4"/>
    </row>
    <row r="411" spans="1:19">
      <c r="A411" s="5">
        <v>39011</v>
      </c>
      <c r="B411" s="8">
        <v>41</v>
      </c>
      <c r="C411" s="102">
        <f t="shared" si="417"/>
        <v>39004</v>
      </c>
      <c r="E411" s="75">
        <v>7961</v>
      </c>
      <c r="F411" s="75">
        <v>44276</v>
      </c>
      <c r="G411" s="80">
        <f t="shared" si="418"/>
        <v>52237</v>
      </c>
      <c r="H411" s="76">
        <v>10713612.66</v>
      </c>
      <c r="I411" s="82">
        <v>1149</v>
      </c>
      <c r="J411" s="75">
        <v>4513</v>
      </c>
      <c r="K411" s="75">
        <v>3493</v>
      </c>
      <c r="L411" s="88">
        <f t="shared" si="408"/>
        <v>0.43876397437507852</v>
      </c>
      <c r="M411" s="89">
        <f t="shared" ref="M411:N411" si="444">AVERAGE(E408:E411)</f>
        <v>7400</v>
      </c>
      <c r="N411" s="89">
        <f t="shared" si="444"/>
        <v>43945.75</v>
      </c>
      <c r="O411" s="89">
        <f t="shared" si="423"/>
        <v>51345.75</v>
      </c>
      <c r="P411" s="89">
        <f t="shared" si="424"/>
        <v>10638417.040000001</v>
      </c>
      <c r="Q411" s="89">
        <f t="shared" si="425"/>
        <v>1162</v>
      </c>
      <c r="S411" s="4"/>
    </row>
    <row r="412" spans="1:19">
      <c r="A412" s="5">
        <v>39018</v>
      </c>
      <c r="B412" s="8">
        <v>42</v>
      </c>
      <c r="C412" s="102">
        <f t="shared" si="417"/>
        <v>39011</v>
      </c>
      <c r="E412" s="75">
        <v>8460</v>
      </c>
      <c r="F412" s="75">
        <v>46613</v>
      </c>
      <c r="G412" s="80">
        <f t="shared" si="418"/>
        <v>55073</v>
      </c>
      <c r="H412" s="76">
        <v>11710820.83</v>
      </c>
      <c r="I412" s="82">
        <v>1225</v>
      </c>
      <c r="J412" s="75">
        <v>5311</v>
      </c>
      <c r="K412" s="75">
        <v>3225</v>
      </c>
      <c r="L412" s="88">
        <f t="shared" si="408"/>
        <v>0.38120567375886527</v>
      </c>
      <c r="M412" s="89">
        <f t="shared" ref="M412:N412" si="445">AVERAGE(E409:E412)</f>
        <v>7508.5</v>
      </c>
      <c r="N412" s="89">
        <f t="shared" si="445"/>
        <v>44842.75</v>
      </c>
      <c r="O412" s="89">
        <f t="shared" si="423"/>
        <v>52351.25</v>
      </c>
      <c r="P412" s="89">
        <f t="shared" si="424"/>
        <v>10867934.242500002</v>
      </c>
      <c r="Q412" s="89">
        <f t="shared" si="425"/>
        <v>1163.5</v>
      </c>
      <c r="S412" s="4"/>
    </row>
    <row r="413" spans="1:19">
      <c r="A413" s="5">
        <v>39025</v>
      </c>
      <c r="B413" s="8">
        <v>43</v>
      </c>
      <c r="C413" s="102">
        <f t="shared" si="417"/>
        <v>39018</v>
      </c>
      <c r="E413" s="75">
        <v>7263</v>
      </c>
      <c r="F413" s="75">
        <v>48859</v>
      </c>
      <c r="G413" s="80">
        <f t="shared" si="418"/>
        <v>56122</v>
      </c>
      <c r="H413" s="76">
        <v>11580317.51</v>
      </c>
      <c r="I413" s="82">
        <v>1142</v>
      </c>
      <c r="J413" s="75">
        <v>5099</v>
      </c>
      <c r="K413" s="75">
        <v>2319</v>
      </c>
      <c r="L413" s="91">
        <f t="shared" si="408"/>
        <v>0.31928954977282115</v>
      </c>
      <c r="M413" s="89">
        <f t="shared" ref="M413:N413" si="446">AVERAGE(E410:E413)</f>
        <v>7394.25</v>
      </c>
      <c r="N413" s="89">
        <f t="shared" si="446"/>
        <v>46041.75</v>
      </c>
      <c r="O413" s="89">
        <f t="shared" si="423"/>
        <v>53436</v>
      </c>
      <c r="P413" s="89">
        <f t="shared" si="424"/>
        <v>10925397.717499999</v>
      </c>
      <c r="Q413" s="89">
        <f t="shared" si="425"/>
        <v>1155.75</v>
      </c>
      <c r="S413" s="4"/>
    </row>
    <row r="414" spans="1:19">
      <c r="A414" s="5">
        <v>39032</v>
      </c>
      <c r="B414" s="8">
        <v>44</v>
      </c>
      <c r="C414" s="102">
        <f t="shared" si="417"/>
        <v>39025</v>
      </c>
      <c r="E414" s="75">
        <v>5893</v>
      </c>
      <c r="F414" s="82">
        <v>45021</v>
      </c>
      <c r="G414" s="80">
        <f t="shared" si="418"/>
        <v>50914</v>
      </c>
      <c r="H414" s="90">
        <v>10628081</v>
      </c>
      <c r="I414" s="82">
        <v>1089</v>
      </c>
      <c r="J414" s="75">
        <v>4130</v>
      </c>
      <c r="K414" s="75">
        <v>1885</v>
      </c>
      <c r="L414" s="88">
        <f t="shared" si="408"/>
        <v>0.31987103342949263</v>
      </c>
      <c r="M414" s="89">
        <f t="shared" ref="M414:N414" si="447">AVERAGE(E411:E414)</f>
        <v>7394.25</v>
      </c>
      <c r="N414" s="89">
        <f t="shared" si="447"/>
        <v>46192.25</v>
      </c>
      <c r="O414" s="89">
        <f t="shared" si="423"/>
        <v>53586.5</v>
      </c>
      <c r="P414" s="89">
        <f t="shared" si="424"/>
        <v>11158208</v>
      </c>
      <c r="Q414" s="89">
        <f t="shared" si="425"/>
        <v>1151.25</v>
      </c>
      <c r="S414" s="4"/>
    </row>
    <row r="415" spans="1:19">
      <c r="A415" s="5">
        <v>39039</v>
      </c>
      <c r="B415" s="8">
        <v>45</v>
      </c>
      <c r="C415" s="102">
        <f t="shared" si="417"/>
        <v>39032</v>
      </c>
      <c r="E415" s="75">
        <v>9156</v>
      </c>
      <c r="F415" s="75">
        <v>47508</v>
      </c>
      <c r="G415" s="80">
        <f t="shared" si="418"/>
        <v>56664</v>
      </c>
      <c r="H415" s="76">
        <v>11469698</v>
      </c>
      <c r="I415" s="82">
        <v>1122</v>
      </c>
      <c r="J415" s="75">
        <v>6201</v>
      </c>
      <c r="K415" s="75">
        <v>3227</v>
      </c>
      <c r="L415" s="88">
        <f t="shared" si="408"/>
        <v>0.35244648318042815</v>
      </c>
      <c r="M415" s="89">
        <f t="shared" ref="M415:N415" si="448">AVERAGE(E412:E415)</f>
        <v>7693</v>
      </c>
      <c r="N415" s="89">
        <f t="shared" si="448"/>
        <v>47000.25</v>
      </c>
      <c r="O415" s="89">
        <f t="shared" si="423"/>
        <v>54693.25</v>
      </c>
      <c r="P415" s="89">
        <f t="shared" si="424"/>
        <v>11347229.335000001</v>
      </c>
      <c r="Q415" s="89">
        <f t="shared" si="425"/>
        <v>1144.5</v>
      </c>
      <c r="S415" s="4"/>
    </row>
    <row r="416" spans="1:19">
      <c r="A416" s="5">
        <v>39046</v>
      </c>
      <c r="B416" s="8">
        <v>46</v>
      </c>
      <c r="C416" s="102">
        <f t="shared" si="417"/>
        <v>39039</v>
      </c>
      <c r="E416" s="75">
        <v>10998</v>
      </c>
      <c r="F416" s="75">
        <v>44687</v>
      </c>
      <c r="G416" s="80">
        <f t="shared" si="418"/>
        <v>55685</v>
      </c>
      <c r="H416" s="76">
        <v>11201533.390000001</v>
      </c>
      <c r="I416" s="82">
        <v>1088</v>
      </c>
      <c r="J416" s="75">
        <v>6138</v>
      </c>
      <c r="K416" s="75">
        <v>5188</v>
      </c>
      <c r="L416" s="88">
        <f t="shared" si="408"/>
        <v>0.4717221312965994</v>
      </c>
      <c r="M416" s="89">
        <f t="shared" ref="M416:N416" si="449">AVERAGE(E413:E416)</f>
        <v>8327.5</v>
      </c>
      <c r="N416" s="89">
        <f t="shared" si="449"/>
        <v>46518.75</v>
      </c>
      <c r="O416" s="89">
        <f t="shared" si="423"/>
        <v>54846.25</v>
      </c>
      <c r="P416" s="89">
        <f t="shared" si="424"/>
        <v>11219907.475</v>
      </c>
      <c r="Q416" s="89">
        <f t="shared" si="425"/>
        <v>1110.25</v>
      </c>
      <c r="S416" s="4"/>
    </row>
    <row r="417" spans="1:19">
      <c r="A417" s="5">
        <v>39053</v>
      </c>
      <c r="B417" s="8">
        <v>47</v>
      </c>
      <c r="C417" s="102">
        <f t="shared" si="417"/>
        <v>39046</v>
      </c>
      <c r="E417" s="75">
        <v>10864</v>
      </c>
      <c r="F417" s="75">
        <v>55677</v>
      </c>
      <c r="G417" s="80">
        <f t="shared" si="418"/>
        <v>66541</v>
      </c>
      <c r="H417" s="76">
        <v>12598026.050000001</v>
      </c>
      <c r="I417" s="82">
        <v>1238</v>
      </c>
      <c r="J417" s="75">
        <v>6642</v>
      </c>
      <c r="K417" s="75">
        <v>4618</v>
      </c>
      <c r="L417" s="88">
        <f t="shared" si="408"/>
        <v>0.42507363770250367</v>
      </c>
      <c r="M417" s="89">
        <f t="shared" ref="M417:N417" si="450">AVERAGE(E414:E417)</f>
        <v>9227.75</v>
      </c>
      <c r="N417" s="89">
        <f t="shared" si="450"/>
        <v>48223.25</v>
      </c>
      <c r="O417" s="89">
        <f t="shared" si="423"/>
        <v>57451</v>
      </c>
      <c r="P417" s="89">
        <f t="shared" si="424"/>
        <v>11474334.609999999</v>
      </c>
      <c r="Q417" s="89">
        <f t="shared" si="425"/>
        <v>1134.25</v>
      </c>
      <c r="S417" s="4"/>
    </row>
    <row r="418" spans="1:19">
      <c r="A418" s="5">
        <v>39060</v>
      </c>
      <c r="B418" s="8">
        <v>48</v>
      </c>
      <c r="C418" s="102">
        <f t="shared" si="417"/>
        <v>39053</v>
      </c>
      <c r="E418" s="75">
        <v>11804</v>
      </c>
      <c r="F418" s="75">
        <v>53251</v>
      </c>
      <c r="G418" s="80">
        <f t="shared" si="418"/>
        <v>65055</v>
      </c>
      <c r="H418" s="76">
        <v>13243691.050000001</v>
      </c>
      <c r="I418" s="82">
        <v>1185</v>
      </c>
      <c r="J418" s="75">
        <v>7225</v>
      </c>
      <c r="K418" s="75">
        <v>4906</v>
      </c>
      <c r="L418" s="88">
        <f t="shared" si="408"/>
        <v>0.41562182311080992</v>
      </c>
      <c r="M418" s="89">
        <f t="shared" ref="M418:N418" si="451">AVERAGE(E415:E418)</f>
        <v>10705.5</v>
      </c>
      <c r="N418" s="89">
        <f t="shared" si="451"/>
        <v>50280.75</v>
      </c>
      <c r="O418" s="89">
        <f t="shared" si="423"/>
        <v>60986.25</v>
      </c>
      <c r="P418" s="89">
        <f t="shared" si="424"/>
        <v>12128237.122499999</v>
      </c>
      <c r="Q418" s="89">
        <f t="shared" si="425"/>
        <v>1158.25</v>
      </c>
      <c r="S418" s="4"/>
    </row>
    <row r="419" spans="1:19">
      <c r="A419" s="5">
        <v>39067</v>
      </c>
      <c r="B419" s="8">
        <v>49</v>
      </c>
      <c r="C419" s="102">
        <f t="shared" si="417"/>
        <v>39060</v>
      </c>
      <c r="E419" s="75">
        <v>7658</v>
      </c>
      <c r="F419" s="75">
        <v>58002</v>
      </c>
      <c r="G419" s="80">
        <f t="shared" si="418"/>
        <v>65660</v>
      </c>
      <c r="H419" s="76">
        <v>15009147.66</v>
      </c>
      <c r="I419" s="82">
        <v>1399</v>
      </c>
      <c r="J419" s="75">
        <v>5026</v>
      </c>
      <c r="K419" s="75">
        <v>2794</v>
      </c>
      <c r="L419" s="88">
        <f t="shared" si="408"/>
        <v>0.36484721859493341</v>
      </c>
      <c r="M419" s="89">
        <f t="shared" ref="M419:N419" si="452">AVERAGE(E416:E419)</f>
        <v>10331</v>
      </c>
      <c r="N419" s="89">
        <f t="shared" si="452"/>
        <v>52904.25</v>
      </c>
      <c r="O419" s="89">
        <f t="shared" si="423"/>
        <v>63235.25</v>
      </c>
      <c r="P419" s="89">
        <f t="shared" si="424"/>
        <v>13013099.537500001</v>
      </c>
      <c r="Q419" s="89">
        <f t="shared" si="425"/>
        <v>1227.5</v>
      </c>
      <c r="S419" s="4"/>
    </row>
    <row r="420" spans="1:19">
      <c r="A420" s="5">
        <v>39074</v>
      </c>
      <c r="B420" s="8">
        <v>50</v>
      </c>
      <c r="C420" s="102">
        <f t="shared" si="417"/>
        <v>39067</v>
      </c>
      <c r="E420" s="75">
        <v>17202</v>
      </c>
      <c r="F420" s="75">
        <v>58905</v>
      </c>
      <c r="G420" s="80">
        <f t="shared" si="418"/>
        <v>76107</v>
      </c>
      <c r="H420" s="76">
        <v>13769533.110000001</v>
      </c>
      <c r="I420" s="82">
        <v>1337</v>
      </c>
      <c r="J420" s="75">
        <v>10201</v>
      </c>
      <c r="K420" s="75">
        <v>7609</v>
      </c>
      <c r="L420" s="88">
        <f t="shared" si="408"/>
        <v>0.44233228694337867</v>
      </c>
      <c r="M420" s="89">
        <f t="shared" ref="M420:N420" si="453">AVERAGE(E417:E420)</f>
        <v>11882</v>
      </c>
      <c r="N420" s="89">
        <f t="shared" si="453"/>
        <v>56458.75</v>
      </c>
      <c r="O420" s="89">
        <f t="shared" si="423"/>
        <v>68340.75</v>
      </c>
      <c r="P420" s="89">
        <f t="shared" si="424"/>
        <v>13655099.467500001</v>
      </c>
      <c r="Q420" s="89">
        <f t="shared" si="425"/>
        <v>1289.75</v>
      </c>
      <c r="S420" s="4"/>
    </row>
    <row r="421" spans="1:19">
      <c r="A421" s="5">
        <v>39081</v>
      </c>
      <c r="B421" s="8">
        <v>51</v>
      </c>
      <c r="C421" s="102">
        <f t="shared" si="417"/>
        <v>39074</v>
      </c>
      <c r="E421" s="75">
        <v>15950</v>
      </c>
      <c r="F421" s="75">
        <v>64712</v>
      </c>
      <c r="G421" s="80">
        <f t="shared" si="418"/>
        <v>80662</v>
      </c>
      <c r="H421" s="76">
        <v>15405118.629999999</v>
      </c>
      <c r="I421" s="82">
        <v>1367</v>
      </c>
      <c r="J421" s="75">
        <v>9231</v>
      </c>
      <c r="K421" s="75">
        <v>7486</v>
      </c>
      <c r="L421" s="88">
        <f t="shared" si="408"/>
        <v>0.46934169278996868</v>
      </c>
      <c r="M421" s="89">
        <f t="shared" ref="M421:N421" si="454">AVERAGE(E418:E421)</f>
        <v>13153.5</v>
      </c>
      <c r="N421" s="89">
        <f t="shared" si="454"/>
        <v>58717.5</v>
      </c>
      <c r="O421" s="89">
        <f t="shared" si="423"/>
        <v>71871</v>
      </c>
      <c r="P421" s="89">
        <f t="shared" si="424"/>
        <v>14356872.612500001</v>
      </c>
      <c r="Q421" s="89">
        <f t="shared" si="425"/>
        <v>1322</v>
      </c>
      <c r="S421" s="4"/>
    </row>
    <row r="422" spans="1:19" ht="12" customHeight="1">
      <c r="A422" s="5">
        <v>39088</v>
      </c>
      <c r="B422" s="8">
        <v>52</v>
      </c>
      <c r="C422" s="102">
        <f t="shared" si="417"/>
        <v>39081</v>
      </c>
      <c r="E422" s="75">
        <v>12878</v>
      </c>
      <c r="F422" s="75">
        <v>73980</v>
      </c>
      <c r="G422" s="80">
        <f t="shared" si="418"/>
        <v>86858</v>
      </c>
      <c r="H422" s="76">
        <v>16954959.66</v>
      </c>
      <c r="I422" s="82">
        <v>1486</v>
      </c>
      <c r="J422" s="75">
        <v>9584</v>
      </c>
      <c r="K422" s="75">
        <v>3812</v>
      </c>
      <c r="L422" s="88">
        <f t="shared" si="408"/>
        <v>0.29600869700264015</v>
      </c>
      <c r="M422" s="89">
        <f>AVERAGE(E419:E422)</f>
        <v>13422</v>
      </c>
      <c r="N422" s="89">
        <f>AVERAGE(F419:F422)</f>
        <v>63899.75</v>
      </c>
      <c r="O422" s="89">
        <f t="shared" si="423"/>
        <v>77321.75</v>
      </c>
      <c r="P422" s="89">
        <f t="shared" si="424"/>
        <v>15284689.765000001</v>
      </c>
      <c r="Q422" s="89">
        <f t="shared" si="425"/>
        <v>1397.25</v>
      </c>
      <c r="S422" s="4"/>
    </row>
    <row r="423" spans="1:19">
      <c r="A423" s="5">
        <v>39095</v>
      </c>
      <c r="B423" s="8">
        <v>1</v>
      </c>
      <c r="C423" s="102">
        <f t="shared" si="417"/>
        <v>39088</v>
      </c>
      <c r="E423" s="75">
        <v>12844</v>
      </c>
      <c r="F423" s="75">
        <v>77269</v>
      </c>
      <c r="G423" s="80">
        <f t="shared" si="418"/>
        <v>90113</v>
      </c>
      <c r="H423" s="76">
        <v>17958175.829999998</v>
      </c>
      <c r="I423" s="82">
        <v>1480</v>
      </c>
      <c r="J423" s="75">
        <v>10422</v>
      </c>
      <c r="K423" s="75">
        <v>2748</v>
      </c>
      <c r="L423" s="88">
        <f t="shared" si="408"/>
        <v>0.21395203986297104</v>
      </c>
      <c r="M423" s="89">
        <f t="shared" ref="M423:M486" si="455">AVERAGE(E420:E423)</f>
        <v>14718.5</v>
      </c>
      <c r="N423" s="89">
        <f t="shared" ref="N423:N473" si="456">AVERAGE(F420:F423)</f>
        <v>68716.5</v>
      </c>
      <c r="O423" s="89">
        <f t="shared" si="423"/>
        <v>83435</v>
      </c>
      <c r="P423" s="89">
        <f t="shared" si="424"/>
        <v>16021946.807500001</v>
      </c>
      <c r="Q423" s="89">
        <f t="shared" si="425"/>
        <v>1417.5</v>
      </c>
      <c r="S423" s="4"/>
    </row>
    <row r="424" spans="1:19">
      <c r="A424" s="5">
        <v>39102</v>
      </c>
      <c r="B424" s="8">
        <v>2</v>
      </c>
      <c r="C424" s="102">
        <f t="shared" si="417"/>
        <v>39095</v>
      </c>
      <c r="E424" s="75">
        <v>9259</v>
      </c>
      <c r="F424" s="75">
        <v>73835</v>
      </c>
      <c r="G424" s="80">
        <f t="shared" si="418"/>
        <v>83094</v>
      </c>
      <c r="H424" s="76">
        <v>18719737.829999998</v>
      </c>
      <c r="I424" s="82">
        <v>1465</v>
      </c>
      <c r="J424" s="75">
        <v>7313</v>
      </c>
      <c r="K424" s="75">
        <v>2213</v>
      </c>
      <c r="L424" s="88">
        <f t="shared" si="408"/>
        <v>0.23901069229938438</v>
      </c>
      <c r="M424" s="89">
        <f t="shared" si="455"/>
        <v>12732.75</v>
      </c>
      <c r="N424" s="89">
        <f t="shared" si="456"/>
        <v>72449</v>
      </c>
      <c r="O424" s="89">
        <f t="shared" si="423"/>
        <v>85181.75</v>
      </c>
      <c r="P424" s="89">
        <f t="shared" si="424"/>
        <v>17259497.987499997</v>
      </c>
      <c r="Q424" s="89">
        <f t="shared" si="425"/>
        <v>1449.5</v>
      </c>
      <c r="S424" s="4"/>
    </row>
    <row r="425" spans="1:19">
      <c r="A425" s="5">
        <v>39109</v>
      </c>
      <c r="B425" s="8">
        <v>3</v>
      </c>
      <c r="C425" s="102">
        <f t="shared" si="417"/>
        <v>39102</v>
      </c>
      <c r="E425" s="75">
        <v>9211</v>
      </c>
      <c r="F425" s="75">
        <v>75884</v>
      </c>
      <c r="G425" s="80">
        <f t="shared" si="418"/>
        <v>85095</v>
      </c>
      <c r="H425" s="76">
        <v>19562025.170000002</v>
      </c>
      <c r="I425" s="82">
        <v>1423</v>
      </c>
      <c r="J425" s="75">
        <v>6960</v>
      </c>
      <c r="K425" s="75">
        <v>2470</v>
      </c>
      <c r="L425" s="88">
        <f t="shared" si="408"/>
        <v>0.26815763760720879</v>
      </c>
      <c r="M425" s="89">
        <f t="shared" si="455"/>
        <v>11048</v>
      </c>
      <c r="N425" s="89">
        <f t="shared" si="456"/>
        <v>75242</v>
      </c>
      <c r="O425" s="89">
        <f t="shared" si="423"/>
        <v>86290</v>
      </c>
      <c r="P425" s="89">
        <f t="shared" si="424"/>
        <v>18298724.622499999</v>
      </c>
      <c r="Q425" s="89">
        <f t="shared" si="425"/>
        <v>1463.5</v>
      </c>
      <c r="S425" s="4"/>
    </row>
    <row r="426" spans="1:19">
      <c r="A426" s="5">
        <v>39116</v>
      </c>
      <c r="B426" s="8">
        <v>4</v>
      </c>
      <c r="C426" s="102">
        <f t="shared" si="417"/>
        <v>39109</v>
      </c>
      <c r="E426" s="75">
        <v>8434</v>
      </c>
      <c r="F426" s="75">
        <v>74749</v>
      </c>
      <c r="G426" s="80">
        <f t="shared" si="418"/>
        <v>83183</v>
      </c>
      <c r="H426" s="76">
        <v>20214980.869999997</v>
      </c>
      <c r="I426" s="82">
        <v>1429</v>
      </c>
      <c r="J426" s="75">
        <v>6575</v>
      </c>
      <c r="K426" s="75">
        <v>2046</v>
      </c>
      <c r="L426" s="88">
        <f t="shared" si="408"/>
        <v>0.24258951861512923</v>
      </c>
      <c r="M426" s="89">
        <f t="shared" si="455"/>
        <v>9937</v>
      </c>
      <c r="N426" s="89">
        <f t="shared" si="456"/>
        <v>75434.25</v>
      </c>
      <c r="O426" s="89">
        <f t="shared" si="423"/>
        <v>85371.25</v>
      </c>
      <c r="P426" s="89">
        <f t="shared" si="424"/>
        <v>19113729.924999997</v>
      </c>
      <c r="Q426" s="89">
        <f t="shared" si="425"/>
        <v>1449.25</v>
      </c>
      <c r="S426" s="4"/>
    </row>
    <row r="427" spans="1:19">
      <c r="A427" s="5">
        <v>39123</v>
      </c>
      <c r="B427" s="8">
        <v>5</v>
      </c>
      <c r="C427" s="102">
        <f t="shared" si="417"/>
        <v>39116</v>
      </c>
      <c r="E427" s="75">
        <v>9359</v>
      </c>
      <c r="F427" s="75">
        <v>75039</v>
      </c>
      <c r="G427" s="80">
        <f t="shared" si="418"/>
        <v>84398</v>
      </c>
      <c r="H427" s="76">
        <v>19678329.869999997</v>
      </c>
      <c r="I427" s="82">
        <v>1457</v>
      </c>
      <c r="J427" s="75">
        <v>7055</v>
      </c>
      <c r="K427" s="75">
        <v>2562</v>
      </c>
      <c r="L427" s="88">
        <f t="shared" si="408"/>
        <v>0.27374719521316382</v>
      </c>
      <c r="M427" s="89">
        <f t="shared" si="455"/>
        <v>9065.75</v>
      </c>
      <c r="N427" s="89">
        <f t="shared" si="456"/>
        <v>74876.75</v>
      </c>
      <c r="O427" s="89">
        <f t="shared" si="423"/>
        <v>83942.5</v>
      </c>
      <c r="P427" s="89">
        <f t="shared" si="424"/>
        <v>19543768.434999999</v>
      </c>
      <c r="Q427" s="89">
        <f t="shared" si="425"/>
        <v>1443.5</v>
      </c>
      <c r="S427" s="4"/>
    </row>
    <row r="428" spans="1:19">
      <c r="A428" s="5">
        <v>39130</v>
      </c>
      <c r="B428" s="8">
        <v>6</v>
      </c>
      <c r="C428" s="102">
        <f t="shared" si="417"/>
        <v>39123</v>
      </c>
      <c r="E428" s="75">
        <v>7403</v>
      </c>
      <c r="F428" s="75">
        <v>73957</v>
      </c>
      <c r="G428" s="80">
        <f t="shared" si="418"/>
        <v>81360</v>
      </c>
      <c r="H428" s="76">
        <v>19073343.530000001</v>
      </c>
      <c r="I428" s="82">
        <v>1256</v>
      </c>
      <c r="J428" s="75">
        <v>6056</v>
      </c>
      <c r="K428" s="75">
        <v>1516</v>
      </c>
      <c r="L428" s="88">
        <f t="shared" si="408"/>
        <v>0.20478184519789275</v>
      </c>
      <c r="M428" s="89">
        <f t="shared" si="455"/>
        <v>8601.75</v>
      </c>
      <c r="N428" s="89">
        <f t="shared" si="456"/>
        <v>74907.25</v>
      </c>
      <c r="O428" s="89">
        <f t="shared" si="423"/>
        <v>83509</v>
      </c>
      <c r="P428" s="89">
        <f t="shared" si="424"/>
        <v>19632169.859999999</v>
      </c>
      <c r="Q428" s="89">
        <f t="shared" si="425"/>
        <v>1391.25</v>
      </c>
      <c r="S428" s="4"/>
    </row>
    <row r="429" spans="1:19">
      <c r="A429" s="5">
        <v>39137</v>
      </c>
      <c r="B429" s="8">
        <v>7</v>
      </c>
      <c r="C429" s="102">
        <f t="shared" si="417"/>
        <v>39130</v>
      </c>
      <c r="E429" s="75">
        <v>8889</v>
      </c>
      <c r="F429" s="75">
        <v>76471</v>
      </c>
      <c r="G429" s="80">
        <f t="shared" si="418"/>
        <v>85360</v>
      </c>
      <c r="H429" s="76">
        <v>21271360.780000001</v>
      </c>
      <c r="I429" s="82">
        <v>1400</v>
      </c>
      <c r="J429" s="75">
        <v>4844</v>
      </c>
      <c r="K429" s="75">
        <v>4343</v>
      </c>
      <c r="L429" s="88">
        <f t="shared" si="408"/>
        <v>0.48858139273259082</v>
      </c>
      <c r="M429" s="89">
        <f t="shared" si="455"/>
        <v>8521.25</v>
      </c>
      <c r="N429" s="89">
        <f t="shared" si="456"/>
        <v>75054</v>
      </c>
      <c r="O429" s="89">
        <f t="shared" si="423"/>
        <v>83575.25</v>
      </c>
      <c r="P429" s="89">
        <f t="shared" si="424"/>
        <v>20059503.762499999</v>
      </c>
      <c r="Q429" s="89">
        <f t="shared" si="425"/>
        <v>1385.5</v>
      </c>
      <c r="S429" s="4"/>
    </row>
    <row r="430" spans="1:19">
      <c r="A430" s="5">
        <v>39144</v>
      </c>
      <c r="B430" s="8">
        <v>8</v>
      </c>
      <c r="C430" s="102">
        <f t="shared" si="417"/>
        <v>39137</v>
      </c>
      <c r="E430" s="75">
        <v>6803</v>
      </c>
      <c r="F430" s="75">
        <v>76188</v>
      </c>
      <c r="G430" s="80">
        <f t="shared" si="418"/>
        <v>82991</v>
      </c>
      <c r="H430" s="76">
        <v>21765593.039999999</v>
      </c>
      <c r="I430" s="82">
        <v>1521</v>
      </c>
      <c r="J430" s="75">
        <v>4732</v>
      </c>
      <c r="K430" s="75">
        <v>2234</v>
      </c>
      <c r="L430" s="88">
        <f t="shared" si="408"/>
        <v>0.32838453623401442</v>
      </c>
      <c r="M430" s="89">
        <f t="shared" si="455"/>
        <v>8113.5</v>
      </c>
      <c r="N430" s="89">
        <f t="shared" si="456"/>
        <v>75413.75</v>
      </c>
      <c r="O430" s="89">
        <f t="shared" si="423"/>
        <v>83527.25</v>
      </c>
      <c r="P430" s="89">
        <f t="shared" si="424"/>
        <v>20447156.805</v>
      </c>
      <c r="Q430" s="89">
        <f t="shared" si="425"/>
        <v>1408.5</v>
      </c>
      <c r="S430" s="4"/>
    </row>
    <row r="431" spans="1:19">
      <c r="A431" s="5">
        <v>39151</v>
      </c>
      <c r="B431" s="8">
        <v>9</v>
      </c>
      <c r="C431" s="102">
        <f t="shared" si="417"/>
        <v>39144</v>
      </c>
      <c r="E431" s="75">
        <v>6232</v>
      </c>
      <c r="F431" s="75">
        <v>72202</v>
      </c>
      <c r="G431" s="80">
        <f t="shared" si="418"/>
        <v>78434</v>
      </c>
      <c r="H431" s="76">
        <v>18351890.32</v>
      </c>
      <c r="I431" s="82">
        <v>1564</v>
      </c>
      <c r="J431" s="75">
        <v>4447</v>
      </c>
      <c r="K431" s="75">
        <v>1974</v>
      </c>
      <c r="L431" s="88">
        <f t="shared" si="408"/>
        <v>0.31675224646983313</v>
      </c>
      <c r="M431" s="89">
        <f t="shared" si="455"/>
        <v>7331.75</v>
      </c>
      <c r="N431" s="89">
        <f t="shared" si="456"/>
        <v>74704.5</v>
      </c>
      <c r="O431" s="89">
        <f t="shared" si="423"/>
        <v>82036.25</v>
      </c>
      <c r="P431" s="89">
        <f t="shared" si="424"/>
        <v>20115546.9175</v>
      </c>
      <c r="Q431" s="89">
        <f t="shared" si="425"/>
        <v>1435.25</v>
      </c>
      <c r="S431" s="4"/>
    </row>
    <row r="432" spans="1:19">
      <c r="A432" s="5">
        <v>39158</v>
      </c>
      <c r="B432" s="8">
        <v>10</v>
      </c>
      <c r="C432" s="102">
        <f t="shared" si="417"/>
        <v>39151</v>
      </c>
      <c r="E432" s="75">
        <v>5641</v>
      </c>
      <c r="F432" s="75">
        <v>70201</v>
      </c>
      <c r="G432" s="80">
        <f t="shared" si="418"/>
        <v>75842</v>
      </c>
      <c r="H432" s="76">
        <v>18547816.279999997</v>
      </c>
      <c r="I432" s="82">
        <v>1594</v>
      </c>
      <c r="J432" s="75">
        <v>4010</v>
      </c>
      <c r="K432" s="75">
        <v>1781</v>
      </c>
      <c r="L432" s="88">
        <f t="shared" si="408"/>
        <v>0.31572416238255629</v>
      </c>
      <c r="M432" s="89">
        <f t="shared" si="455"/>
        <v>6891.25</v>
      </c>
      <c r="N432" s="89">
        <f t="shared" si="456"/>
        <v>73765.5</v>
      </c>
      <c r="O432" s="89">
        <f t="shared" si="423"/>
        <v>80656.75</v>
      </c>
      <c r="P432" s="89">
        <f t="shared" si="424"/>
        <v>19984165.105</v>
      </c>
      <c r="Q432" s="89">
        <f t="shared" si="425"/>
        <v>1519.75</v>
      </c>
      <c r="S432" s="4"/>
    </row>
    <row r="433" spans="1:19">
      <c r="A433" s="5">
        <v>39165</v>
      </c>
      <c r="B433" s="8">
        <v>11</v>
      </c>
      <c r="C433" s="102">
        <f t="shared" si="417"/>
        <v>39158</v>
      </c>
      <c r="E433" s="75">
        <v>6856</v>
      </c>
      <c r="F433" s="75">
        <v>66093</v>
      </c>
      <c r="G433" s="80">
        <f t="shared" si="418"/>
        <v>72949</v>
      </c>
      <c r="H433" s="76">
        <v>16948742.890000001</v>
      </c>
      <c r="I433" s="82">
        <v>1924</v>
      </c>
      <c r="J433" s="75">
        <v>4570</v>
      </c>
      <c r="K433" s="75">
        <v>2479</v>
      </c>
      <c r="L433" s="88">
        <f t="shared" si="408"/>
        <v>0.36158109684947493</v>
      </c>
      <c r="M433" s="89">
        <f t="shared" si="455"/>
        <v>6383</v>
      </c>
      <c r="N433" s="89">
        <f t="shared" si="456"/>
        <v>71171</v>
      </c>
      <c r="O433" s="89">
        <f t="shared" si="423"/>
        <v>77554</v>
      </c>
      <c r="P433" s="89">
        <f t="shared" si="424"/>
        <v>18903510.6325</v>
      </c>
      <c r="Q433" s="89">
        <f t="shared" si="425"/>
        <v>1650.75</v>
      </c>
      <c r="S433" s="4"/>
    </row>
    <row r="434" spans="1:19">
      <c r="A434" s="5">
        <v>39172</v>
      </c>
      <c r="B434" s="8">
        <v>12</v>
      </c>
      <c r="C434" s="102">
        <f t="shared" si="417"/>
        <v>39165</v>
      </c>
      <c r="E434" s="75">
        <v>6106</v>
      </c>
      <c r="F434" s="75">
        <v>64916</v>
      </c>
      <c r="G434" s="80">
        <f t="shared" si="418"/>
        <v>71022</v>
      </c>
      <c r="H434" s="76">
        <v>16873913.93</v>
      </c>
      <c r="I434" s="82">
        <v>1846</v>
      </c>
      <c r="J434" s="75">
        <v>3810</v>
      </c>
      <c r="K434" s="75">
        <v>2450</v>
      </c>
      <c r="L434" s="88">
        <f t="shared" si="408"/>
        <v>0.40124467736652475</v>
      </c>
      <c r="M434" s="89">
        <f t="shared" si="455"/>
        <v>6208.75</v>
      </c>
      <c r="N434" s="89">
        <f t="shared" si="456"/>
        <v>68353</v>
      </c>
      <c r="O434" s="89">
        <f t="shared" si="423"/>
        <v>74561.75</v>
      </c>
      <c r="P434" s="89">
        <f t="shared" si="424"/>
        <v>17680590.854999997</v>
      </c>
      <c r="Q434" s="89">
        <f t="shared" si="425"/>
        <v>1732</v>
      </c>
      <c r="S434" s="4"/>
    </row>
    <row r="435" spans="1:19">
      <c r="A435" s="5">
        <v>39179</v>
      </c>
      <c r="B435" s="8">
        <v>13</v>
      </c>
      <c r="C435" s="102">
        <f t="shared" si="417"/>
        <v>39172</v>
      </c>
      <c r="E435" s="75">
        <v>6086</v>
      </c>
      <c r="F435" s="75">
        <v>58994</v>
      </c>
      <c r="G435" s="80">
        <f t="shared" si="418"/>
        <v>65080</v>
      </c>
      <c r="H435" s="76">
        <v>15356323.120000001</v>
      </c>
      <c r="I435" s="82">
        <v>1734</v>
      </c>
      <c r="J435" s="75">
        <v>4209</v>
      </c>
      <c r="K435" s="75">
        <v>1993</v>
      </c>
      <c r="L435" s="88">
        <f t="shared" si="408"/>
        <v>0.32747288859677948</v>
      </c>
      <c r="M435" s="89">
        <f t="shared" si="455"/>
        <v>6172.25</v>
      </c>
      <c r="N435" s="89">
        <f t="shared" si="456"/>
        <v>65051</v>
      </c>
      <c r="O435" s="89">
        <f t="shared" si="423"/>
        <v>71223.25</v>
      </c>
      <c r="P435" s="89">
        <f t="shared" si="424"/>
        <v>16931699.055</v>
      </c>
      <c r="Q435" s="89">
        <f t="shared" si="425"/>
        <v>1774.5</v>
      </c>
      <c r="S435" s="4"/>
    </row>
    <row r="436" spans="1:19">
      <c r="A436" s="5">
        <v>39186</v>
      </c>
      <c r="B436" s="8">
        <v>14</v>
      </c>
      <c r="C436" s="102">
        <f t="shared" si="417"/>
        <v>39179</v>
      </c>
      <c r="E436" s="75">
        <v>7502</v>
      </c>
      <c r="F436" s="75">
        <v>58726</v>
      </c>
      <c r="G436" s="80">
        <f t="shared" si="418"/>
        <v>66228</v>
      </c>
      <c r="H436" s="76">
        <v>14693002.18</v>
      </c>
      <c r="I436" s="82">
        <v>1870</v>
      </c>
      <c r="J436" s="75">
        <v>5327</v>
      </c>
      <c r="K436" s="75">
        <v>2376</v>
      </c>
      <c r="L436" s="88">
        <f t="shared" si="408"/>
        <v>0.31671554252199413</v>
      </c>
      <c r="M436" s="89">
        <f t="shared" si="455"/>
        <v>6637.5</v>
      </c>
      <c r="N436" s="89">
        <f t="shared" si="456"/>
        <v>62182.25</v>
      </c>
      <c r="O436" s="89">
        <f t="shared" si="423"/>
        <v>68819.75</v>
      </c>
      <c r="P436" s="89">
        <f t="shared" si="424"/>
        <v>15967995.529999999</v>
      </c>
      <c r="Q436" s="89">
        <f t="shared" si="425"/>
        <v>1843.5</v>
      </c>
      <c r="S436" s="4"/>
    </row>
    <row r="437" spans="1:19">
      <c r="A437" s="5">
        <v>39193</v>
      </c>
      <c r="B437" s="8">
        <v>15</v>
      </c>
      <c r="C437" s="102">
        <f t="shared" si="417"/>
        <v>39186</v>
      </c>
      <c r="E437" s="75">
        <v>5697</v>
      </c>
      <c r="F437" s="75">
        <v>56849</v>
      </c>
      <c r="G437" s="80">
        <f t="shared" si="418"/>
        <v>62546</v>
      </c>
      <c r="H437" s="76">
        <v>14157954.26</v>
      </c>
      <c r="I437" s="75">
        <v>1869</v>
      </c>
      <c r="J437" s="75">
        <v>3955</v>
      </c>
      <c r="K437" s="75">
        <v>1885</v>
      </c>
      <c r="L437" s="88">
        <f t="shared" si="408"/>
        <v>0.33087589959627872</v>
      </c>
      <c r="M437" s="89">
        <f t="shared" si="455"/>
        <v>6347.75</v>
      </c>
      <c r="N437" s="89">
        <f t="shared" si="456"/>
        <v>59871.25</v>
      </c>
      <c r="O437" s="89">
        <f t="shared" si="423"/>
        <v>66219</v>
      </c>
      <c r="P437" s="89">
        <f t="shared" si="424"/>
        <v>15270298.372500001</v>
      </c>
      <c r="Q437" s="89">
        <f t="shared" si="425"/>
        <v>1829.75</v>
      </c>
      <c r="S437" s="4"/>
    </row>
    <row r="438" spans="1:19">
      <c r="A438" s="5">
        <v>39200</v>
      </c>
      <c r="B438" s="8">
        <v>16</v>
      </c>
      <c r="C438" s="102">
        <f t="shared" si="417"/>
        <v>39193</v>
      </c>
      <c r="E438" s="75">
        <v>5192</v>
      </c>
      <c r="F438" s="75">
        <v>52628</v>
      </c>
      <c r="G438" s="80">
        <f t="shared" si="418"/>
        <v>57820</v>
      </c>
      <c r="H438" s="76">
        <v>13298340.67</v>
      </c>
      <c r="I438" s="75">
        <v>1723</v>
      </c>
      <c r="J438" s="75">
        <v>3756</v>
      </c>
      <c r="K438" s="75">
        <v>1623</v>
      </c>
      <c r="L438" s="88">
        <f t="shared" si="408"/>
        <v>0.31259630200308164</v>
      </c>
      <c r="M438" s="89">
        <f t="shared" si="455"/>
        <v>6119.25</v>
      </c>
      <c r="N438" s="89">
        <f t="shared" si="456"/>
        <v>56799.25</v>
      </c>
      <c r="O438" s="89">
        <f t="shared" si="423"/>
        <v>62918.5</v>
      </c>
      <c r="P438" s="89">
        <f t="shared" si="424"/>
        <v>14376405.057500001</v>
      </c>
      <c r="Q438" s="89">
        <f t="shared" si="425"/>
        <v>1799</v>
      </c>
      <c r="S438" s="4"/>
    </row>
    <row r="439" spans="1:19">
      <c r="A439" s="5">
        <v>39207</v>
      </c>
      <c r="B439" s="8">
        <v>17</v>
      </c>
      <c r="C439" s="102">
        <f t="shared" si="417"/>
        <v>39200</v>
      </c>
      <c r="E439" s="75">
        <v>5489</v>
      </c>
      <c r="F439" s="75">
        <v>51930</v>
      </c>
      <c r="G439" s="80">
        <f t="shared" si="418"/>
        <v>57419</v>
      </c>
      <c r="H439" s="76">
        <v>13069859.41</v>
      </c>
      <c r="I439" s="75">
        <v>1433</v>
      </c>
      <c r="J439" s="75">
        <v>3890</v>
      </c>
      <c r="K439" s="75">
        <v>1768</v>
      </c>
      <c r="L439" s="88">
        <f t="shared" si="408"/>
        <v>0.32209874294042629</v>
      </c>
      <c r="M439" s="89">
        <f t="shared" si="455"/>
        <v>5970</v>
      </c>
      <c r="N439" s="89">
        <f t="shared" si="456"/>
        <v>55033.25</v>
      </c>
      <c r="O439" s="89">
        <f t="shared" si="423"/>
        <v>61003.25</v>
      </c>
      <c r="P439" s="89">
        <f t="shared" si="424"/>
        <v>13804789.129999999</v>
      </c>
      <c r="Q439" s="89">
        <f t="shared" si="425"/>
        <v>1723.75</v>
      </c>
      <c r="S439" s="4"/>
    </row>
    <row r="440" spans="1:19">
      <c r="A440" s="5">
        <v>39214</v>
      </c>
      <c r="B440" s="8">
        <v>18</v>
      </c>
      <c r="C440" s="102">
        <f t="shared" si="417"/>
        <v>39207</v>
      </c>
      <c r="E440" s="75">
        <v>5597</v>
      </c>
      <c r="F440" s="75">
        <v>47859</v>
      </c>
      <c r="G440" s="80">
        <f t="shared" si="418"/>
        <v>53456</v>
      </c>
      <c r="H440" s="76">
        <v>11823281.99</v>
      </c>
      <c r="I440" s="75">
        <v>1456</v>
      </c>
      <c r="J440" s="75">
        <v>3980</v>
      </c>
      <c r="K440" s="75">
        <v>1797</v>
      </c>
      <c r="L440" s="88">
        <f t="shared" si="408"/>
        <v>0.32106485617294978</v>
      </c>
      <c r="M440" s="89">
        <f t="shared" si="455"/>
        <v>5493.75</v>
      </c>
      <c r="N440" s="89">
        <f t="shared" si="456"/>
        <v>52316.5</v>
      </c>
      <c r="O440" s="89">
        <f t="shared" si="423"/>
        <v>57810.25</v>
      </c>
      <c r="P440" s="89">
        <f t="shared" si="424"/>
        <v>13087359.082500001</v>
      </c>
      <c r="Q440" s="89">
        <f t="shared" si="425"/>
        <v>1620.25</v>
      </c>
      <c r="S440" s="4"/>
    </row>
    <row r="441" spans="1:19">
      <c r="A441" s="5">
        <v>39221</v>
      </c>
      <c r="B441" s="8">
        <v>19</v>
      </c>
      <c r="C441" s="102">
        <f t="shared" si="417"/>
        <v>39214</v>
      </c>
      <c r="E441" s="75">
        <v>5446</v>
      </c>
      <c r="F441" s="75">
        <v>47687</v>
      </c>
      <c r="G441" s="80">
        <f t="shared" si="418"/>
        <v>53133</v>
      </c>
      <c r="H441" s="76">
        <v>11755850.35</v>
      </c>
      <c r="I441" s="75">
        <v>1383</v>
      </c>
      <c r="J441" s="75">
        <v>3945</v>
      </c>
      <c r="K441" s="75">
        <v>1631</v>
      </c>
      <c r="L441" s="88">
        <f t="shared" si="408"/>
        <v>0.2994858611825193</v>
      </c>
      <c r="M441" s="89">
        <f t="shared" si="455"/>
        <v>5431</v>
      </c>
      <c r="N441" s="89">
        <f t="shared" si="456"/>
        <v>50026</v>
      </c>
      <c r="O441" s="89">
        <f t="shared" si="423"/>
        <v>55457</v>
      </c>
      <c r="P441" s="89">
        <f t="shared" si="424"/>
        <v>12486833.105</v>
      </c>
      <c r="Q441" s="89">
        <f t="shared" si="425"/>
        <v>1498.75</v>
      </c>
      <c r="S441" s="4"/>
    </row>
    <row r="442" spans="1:19">
      <c r="A442" s="5">
        <v>39228</v>
      </c>
      <c r="B442" s="8">
        <v>20</v>
      </c>
      <c r="C442" s="102">
        <f t="shared" si="417"/>
        <v>39221</v>
      </c>
      <c r="E442" s="75">
        <v>6448</v>
      </c>
      <c r="F442" s="75">
        <v>47345</v>
      </c>
      <c r="G442" s="80">
        <f t="shared" si="418"/>
        <v>53793</v>
      </c>
      <c r="H442" s="76">
        <v>11855023.27</v>
      </c>
      <c r="I442" s="75">
        <v>1377</v>
      </c>
      <c r="J442" s="75">
        <v>4345</v>
      </c>
      <c r="K442" s="75">
        <v>2312</v>
      </c>
      <c r="L442" s="88">
        <f t="shared" si="408"/>
        <v>0.35856079404466501</v>
      </c>
      <c r="M442" s="89">
        <f t="shared" si="455"/>
        <v>5745</v>
      </c>
      <c r="N442" s="89">
        <f t="shared" si="456"/>
        <v>48705.25</v>
      </c>
      <c r="O442" s="89">
        <f t="shared" si="423"/>
        <v>54450.25</v>
      </c>
      <c r="P442" s="89">
        <f t="shared" si="424"/>
        <v>12126003.754999999</v>
      </c>
      <c r="Q442" s="89">
        <f t="shared" si="425"/>
        <v>1412.25</v>
      </c>
      <c r="S442" s="4"/>
    </row>
    <row r="443" spans="1:19">
      <c r="A443" s="5">
        <v>39235</v>
      </c>
      <c r="B443" s="8">
        <v>21</v>
      </c>
      <c r="C443" s="102">
        <f t="shared" si="417"/>
        <v>39228</v>
      </c>
      <c r="E443" s="75">
        <v>5842</v>
      </c>
      <c r="F443" s="75">
        <v>47236</v>
      </c>
      <c r="G443" s="80">
        <f t="shared" si="418"/>
        <v>53078</v>
      </c>
      <c r="H443" s="76">
        <v>11407804.68</v>
      </c>
      <c r="I443" s="75">
        <v>1403</v>
      </c>
      <c r="J443" s="75">
        <v>3663</v>
      </c>
      <c r="K443" s="75">
        <v>2288</v>
      </c>
      <c r="L443" s="88">
        <f t="shared" si="408"/>
        <v>0.39164669633687094</v>
      </c>
      <c r="M443" s="89">
        <f t="shared" si="455"/>
        <v>5833.25</v>
      </c>
      <c r="N443" s="89">
        <f t="shared" si="456"/>
        <v>47531.75</v>
      </c>
      <c r="O443" s="89">
        <f t="shared" si="423"/>
        <v>53365</v>
      </c>
      <c r="P443" s="89">
        <f t="shared" si="424"/>
        <v>11710490.0725</v>
      </c>
      <c r="Q443" s="89">
        <f t="shared" si="425"/>
        <v>1404.75</v>
      </c>
      <c r="S443" s="4"/>
    </row>
    <row r="444" spans="1:19">
      <c r="A444" s="5">
        <v>39242</v>
      </c>
      <c r="B444" s="8">
        <v>22</v>
      </c>
      <c r="C444" s="102">
        <f t="shared" si="417"/>
        <v>39235</v>
      </c>
      <c r="E444" s="75">
        <v>6575</v>
      </c>
      <c r="F444" s="75">
        <v>48178</v>
      </c>
      <c r="G444" s="80">
        <f t="shared" si="418"/>
        <v>54753</v>
      </c>
      <c r="H444" s="76">
        <v>11989574.119999999</v>
      </c>
      <c r="I444" s="75">
        <v>1485</v>
      </c>
      <c r="J444" s="75">
        <v>4560</v>
      </c>
      <c r="K444" s="75">
        <v>2216</v>
      </c>
      <c r="L444" s="88">
        <f t="shared" si="408"/>
        <v>0.33703422053231941</v>
      </c>
      <c r="M444" s="89">
        <f t="shared" si="455"/>
        <v>6077.75</v>
      </c>
      <c r="N444" s="89">
        <f t="shared" si="456"/>
        <v>47611.5</v>
      </c>
      <c r="O444" s="89">
        <f t="shared" si="423"/>
        <v>53689.25</v>
      </c>
      <c r="P444" s="89">
        <f t="shared" si="424"/>
        <v>11752063.104999999</v>
      </c>
      <c r="Q444" s="89">
        <f t="shared" si="425"/>
        <v>1412</v>
      </c>
      <c r="S444" s="4"/>
    </row>
    <row r="445" spans="1:19">
      <c r="A445" s="5">
        <v>39249</v>
      </c>
      <c r="B445" s="8">
        <v>23</v>
      </c>
      <c r="C445" s="102">
        <f t="shared" si="417"/>
        <v>39242</v>
      </c>
      <c r="E445" s="75">
        <v>5711</v>
      </c>
      <c r="F445" s="75">
        <v>48747</v>
      </c>
      <c r="G445" s="80">
        <f t="shared" si="418"/>
        <v>54458</v>
      </c>
      <c r="H445" s="76">
        <v>11937341.32</v>
      </c>
      <c r="I445" s="75">
        <v>1387</v>
      </c>
      <c r="J445" s="75">
        <v>4185</v>
      </c>
      <c r="K445" s="75">
        <v>1653</v>
      </c>
      <c r="L445" s="88">
        <f t="shared" ref="L445:L508" si="457">K445/E445</f>
        <v>0.28944142882157242</v>
      </c>
      <c r="M445" s="89">
        <f t="shared" si="455"/>
        <v>6144</v>
      </c>
      <c r="N445" s="89">
        <f t="shared" si="456"/>
        <v>47876.5</v>
      </c>
      <c r="O445" s="89">
        <f t="shared" si="423"/>
        <v>54020.5</v>
      </c>
      <c r="P445" s="89">
        <f t="shared" si="424"/>
        <v>11797435.8475</v>
      </c>
      <c r="Q445" s="89">
        <f t="shared" si="425"/>
        <v>1413</v>
      </c>
      <c r="S445" s="4"/>
    </row>
    <row r="446" spans="1:19">
      <c r="A446" s="5">
        <v>39256</v>
      </c>
      <c r="B446" s="8">
        <v>24</v>
      </c>
      <c r="C446" s="102">
        <f t="shared" si="417"/>
        <v>39249</v>
      </c>
      <c r="E446" s="75">
        <v>5711</v>
      </c>
      <c r="F446" s="75">
        <v>47727</v>
      </c>
      <c r="G446" s="80">
        <f t="shared" si="418"/>
        <v>53438</v>
      </c>
      <c r="H446" s="76">
        <v>12352255.819999998</v>
      </c>
      <c r="I446" s="75">
        <v>1573</v>
      </c>
      <c r="J446" s="75">
        <v>4054</v>
      </c>
      <c r="K446" s="75">
        <v>1836</v>
      </c>
      <c r="L446" s="88">
        <f t="shared" si="457"/>
        <v>0.32148485379092978</v>
      </c>
      <c r="M446" s="89">
        <f t="shared" si="455"/>
        <v>5959.75</v>
      </c>
      <c r="N446" s="89">
        <f t="shared" si="456"/>
        <v>47972</v>
      </c>
      <c r="O446" s="89">
        <f t="shared" si="423"/>
        <v>53931.75</v>
      </c>
      <c r="P446" s="89">
        <f t="shared" si="424"/>
        <v>11921743.984999999</v>
      </c>
      <c r="Q446" s="89">
        <f t="shared" si="425"/>
        <v>1462</v>
      </c>
      <c r="S446" s="4"/>
    </row>
    <row r="447" spans="1:19">
      <c r="A447" s="5">
        <v>39263</v>
      </c>
      <c r="B447" s="8">
        <v>25</v>
      </c>
      <c r="C447" s="102">
        <f t="shared" si="417"/>
        <v>39256</v>
      </c>
      <c r="E447" s="75">
        <v>7699</v>
      </c>
      <c r="F447" s="75">
        <v>47986</v>
      </c>
      <c r="G447" s="80">
        <f t="shared" si="418"/>
        <v>55685</v>
      </c>
      <c r="H447" s="76">
        <v>11545265.16</v>
      </c>
      <c r="I447" s="75">
        <v>1376</v>
      </c>
      <c r="J447" s="75">
        <v>4928</v>
      </c>
      <c r="K447" s="75">
        <v>3136</v>
      </c>
      <c r="L447" s="88">
        <f t="shared" si="457"/>
        <v>0.40732562670476685</v>
      </c>
      <c r="M447" s="89">
        <f t="shared" si="455"/>
        <v>6424</v>
      </c>
      <c r="N447" s="89">
        <f t="shared" si="456"/>
        <v>48159.5</v>
      </c>
      <c r="O447" s="89">
        <f t="shared" si="423"/>
        <v>54583.5</v>
      </c>
      <c r="P447" s="89">
        <f t="shared" si="424"/>
        <v>11956109.105</v>
      </c>
      <c r="Q447" s="89">
        <f t="shared" si="425"/>
        <v>1455.25</v>
      </c>
      <c r="S447" s="4"/>
    </row>
    <row r="448" spans="1:19">
      <c r="A448" s="5">
        <v>39270</v>
      </c>
      <c r="B448" s="8">
        <v>26</v>
      </c>
      <c r="C448" s="102">
        <f t="shared" si="417"/>
        <v>39263</v>
      </c>
      <c r="E448" s="75">
        <v>13554</v>
      </c>
      <c r="F448" s="75">
        <v>47103</v>
      </c>
      <c r="G448" s="80">
        <f t="shared" si="418"/>
        <v>60657</v>
      </c>
      <c r="H448" s="76">
        <v>11262671.559999999</v>
      </c>
      <c r="I448" s="75">
        <v>1352</v>
      </c>
      <c r="J448" s="75">
        <v>9316</v>
      </c>
      <c r="K448" s="75">
        <v>4857</v>
      </c>
      <c r="L448" s="88">
        <f t="shared" si="457"/>
        <v>0.35834440017706948</v>
      </c>
      <c r="M448" s="89">
        <f t="shared" si="455"/>
        <v>8168.75</v>
      </c>
      <c r="N448" s="89">
        <f t="shared" si="456"/>
        <v>47890.75</v>
      </c>
      <c r="O448" s="89">
        <f t="shared" si="423"/>
        <v>56059.5</v>
      </c>
      <c r="P448" s="89">
        <f t="shared" si="424"/>
        <v>11774383.465</v>
      </c>
      <c r="Q448" s="89">
        <f t="shared" si="425"/>
        <v>1422</v>
      </c>
      <c r="S448" s="4"/>
    </row>
    <row r="449" spans="1:19">
      <c r="A449" s="5">
        <v>39277</v>
      </c>
      <c r="B449" s="8">
        <v>27</v>
      </c>
      <c r="C449" s="102">
        <f t="shared" si="417"/>
        <v>39270</v>
      </c>
      <c r="E449" s="75">
        <v>9032</v>
      </c>
      <c r="F449" s="75">
        <v>56447</v>
      </c>
      <c r="G449" s="80">
        <f t="shared" si="418"/>
        <v>65479</v>
      </c>
      <c r="H449" s="76">
        <v>12133980.130000001</v>
      </c>
      <c r="I449" s="75">
        <v>1504</v>
      </c>
      <c r="J449" s="75">
        <v>6867</v>
      </c>
      <c r="K449" s="75">
        <v>2614</v>
      </c>
      <c r="L449" s="88">
        <f t="shared" si="457"/>
        <v>0.28941541186891057</v>
      </c>
      <c r="M449" s="89">
        <f t="shared" si="455"/>
        <v>8999</v>
      </c>
      <c r="N449" s="89">
        <f t="shared" si="456"/>
        <v>49815.75</v>
      </c>
      <c r="O449" s="89">
        <f t="shared" si="423"/>
        <v>58814.75</v>
      </c>
      <c r="P449" s="89">
        <f t="shared" si="424"/>
        <v>11823543.167499999</v>
      </c>
      <c r="Q449" s="89">
        <f t="shared" si="425"/>
        <v>1451.25</v>
      </c>
      <c r="S449" s="4"/>
    </row>
    <row r="450" spans="1:19">
      <c r="A450" s="5">
        <v>39284</v>
      </c>
      <c r="B450" s="8">
        <v>28</v>
      </c>
      <c r="C450" s="102">
        <f t="shared" si="417"/>
        <v>39277</v>
      </c>
      <c r="E450" s="75">
        <v>6644</v>
      </c>
      <c r="F450" s="75">
        <v>52758</v>
      </c>
      <c r="G450" s="80">
        <f t="shared" si="418"/>
        <v>59402</v>
      </c>
      <c r="H450" s="76">
        <v>12431081.74</v>
      </c>
      <c r="I450" s="75">
        <v>1503</v>
      </c>
      <c r="J450" s="75">
        <v>4826</v>
      </c>
      <c r="K450" s="75">
        <v>1987</v>
      </c>
      <c r="L450" s="88">
        <f t="shared" si="457"/>
        <v>0.29906682721252259</v>
      </c>
      <c r="M450" s="89">
        <f t="shared" si="455"/>
        <v>9232.25</v>
      </c>
      <c r="N450" s="89">
        <f t="shared" si="456"/>
        <v>51073.5</v>
      </c>
      <c r="O450" s="89">
        <f t="shared" si="423"/>
        <v>60305.75</v>
      </c>
      <c r="P450" s="89">
        <f t="shared" si="424"/>
        <v>11843249.647500001</v>
      </c>
      <c r="Q450" s="89">
        <f t="shared" si="425"/>
        <v>1433.75</v>
      </c>
      <c r="S450" s="4"/>
    </row>
    <row r="451" spans="1:19">
      <c r="A451" s="5">
        <v>39291</v>
      </c>
      <c r="B451" s="8">
        <v>29</v>
      </c>
      <c r="C451" s="102">
        <f t="shared" si="417"/>
        <v>39284</v>
      </c>
      <c r="E451" s="75">
        <v>5583</v>
      </c>
      <c r="F451" s="75">
        <v>49726</v>
      </c>
      <c r="G451" s="80">
        <f t="shared" si="418"/>
        <v>55309</v>
      </c>
      <c r="H451" s="76">
        <v>11818604.51</v>
      </c>
      <c r="I451" s="75">
        <v>1196</v>
      </c>
      <c r="J451" s="75">
        <v>4035</v>
      </c>
      <c r="K451" s="75">
        <v>1714</v>
      </c>
      <c r="L451" s="88">
        <f t="shared" si="457"/>
        <v>0.30700340318825003</v>
      </c>
      <c r="M451" s="89">
        <f t="shared" si="455"/>
        <v>8703.25</v>
      </c>
      <c r="N451" s="89">
        <f t="shared" si="456"/>
        <v>51508.5</v>
      </c>
      <c r="O451" s="89">
        <f t="shared" si="423"/>
        <v>60211.75</v>
      </c>
      <c r="P451" s="89">
        <f t="shared" si="424"/>
        <v>11911584.484999999</v>
      </c>
      <c r="Q451" s="89">
        <f t="shared" si="425"/>
        <v>1388.75</v>
      </c>
      <c r="S451" s="4"/>
    </row>
    <row r="452" spans="1:19">
      <c r="A452" s="5">
        <v>39298</v>
      </c>
      <c r="B452" s="8">
        <v>30</v>
      </c>
      <c r="C452" s="102">
        <f t="shared" si="417"/>
        <v>39291</v>
      </c>
      <c r="E452" s="75">
        <v>5887</v>
      </c>
      <c r="F452" s="75">
        <v>48264</v>
      </c>
      <c r="G452" s="80">
        <f t="shared" si="418"/>
        <v>54151</v>
      </c>
      <c r="H452" s="76">
        <v>11470424.6</v>
      </c>
      <c r="I452" s="75">
        <v>1305</v>
      </c>
      <c r="J452" s="75">
        <v>4379</v>
      </c>
      <c r="K452" s="75">
        <v>1709</v>
      </c>
      <c r="L452" s="88">
        <f t="shared" si="457"/>
        <v>0.29030066247664343</v>
      </c>
      <c r="M452" s="89">
        <f t="shared" si="455"/>
        <v>6786.5</v>
      </c>
      <c r="N452" s="89">
        <f t="shared" si="456"/>
        <v>51798.75</v>
      </c>
      <c r="O452" s="89">
        <f t="shared" si="423"/>
        <v>58585.25</v>
      </c>
      <c r="P452" s="89">
        <f t="shared" si="424"/>
        <v>11963522.745000001</v>
      </c>
      <c r="Q452" s="89">
        <f t="shared" si="425"/>
        <v>1377</v>
      </c>
      <c r="S452" s="4"/>
    </row>
    <row r="453" spans="1:19">
      <c r="A453" s="5">
        <v>39305</v>
      </c>
      <c r="B453" s="8">
        <v>31</v>
      </c>
      <c r="C453" s="102">
        <f t="shared" ref="C453:C516" si="458">A452</f>
        <v>39298</v>
      </c>
      <c r="E453" s="75">
        <v>6083</v>
      </c>
      <c r="F453" s="75">
        <v>47410</v>
      </c>
      <c r="G453" s="80">
        <f t="shared" ref="G453:G516" si="459">E453+F453</f>
        <v>53493</v>
      </c>
      <c r="H453" s="76">
        <v>11202040.58</v>
      </c>
      <c r="I453" s="75">
        <v>1233</v>
      </c>
      <c r="J453" s="75">
        <v>4239</v>
      </c>
      <c r="K453" s="75">
        <v>2046</v>
      </c>
      <c r="L453" s="88">
        <f t="shared" si="457"/>
        <v>0.33634719710669075</v>
      </c>
      <c r="M453" s="89">
        <f t="shared" si="455"/>
        <v>6049.25</v>
      </c>
      <c r="N453" s="89">
        <f t="shared" si="456"/>
        <v>49539.5</v>
      </c>
      <c r="O453" s="89">
        <f t="shared" si="423"/>
        <v>55588.75</v>
      </c>
      <c r="P453" s="89">
        <f t="shared" si="424"/>
        <v>11730537.8575</v>
      </c>
      <c r="Q453" s="89">
        <f t="shared" si="425"/>
        <v>1309.25</v>
      </c>
      <c r="S453" s="4"/>
    </row>
    <row r="454" spans="1:19">
      <c r="A454" s="5">
        <v>39312</v>
      </c>
      <c r="B454" s="8">
        <v>32</v>
      </c>
      <c r="C454" s="102">
        <f t="shared" si="458"/>
        <v>39305</v>
      </c>
      <c r="E454" s="75">
        <v>5784</v>
      </c>
      <c r="F454" s="75">
        <v>47175</v>
      </c>
      <c r="G454" s="80">
        <f t="shared" si="459"/>
        <v>52959</v>
      </c>
      <c r="H454" s="76">
        <v>11032588.789999999</v>
      </c>
      <c r="I454" s="75">
        <v>1237</v>
      </c>
      <c r="J454" s="75">
        <v>4217</v>
      </c>
      <c r="K454" s="75">
        <v>1774</v>
      </c>
      <c r="L454" s="88">
        <f t="shared" si="457"/>
        <v>0.3067081604426003</v>
      </c>
      <c r="M454" s="89">
        <f t="shared" si="455"/>
        <v>5834.25</v>
      </c>
      <c r="N454" s="89">
        <f t="shared" si="456"/>
        <v>48143.75</v>
      </c>
      <c r="O454" s="89">
        <f t="shared" si="423"/>
        <v>53978</v>
      </c>
      <c r="P454" s="89">
        <f t="shared" si="424"/>
        <v>11380914.619999999</v>
      </c>
      <c r="Q454" s="89">
        <f t="shared" si="425"/>
        <v>1242.75</v>
      </c>
      <c r="S454" s="4"/>
    </row>
    <row r="455" spans="1:19">
      <c r="A455" s="5">
        <v>39319</v>
      </c>
      <c r="B455" s="8">
        <v>33</v>
      </c>
      <c r="C455" s="102">
        <f t="shared" si="458"/>
        <v>39312</v>
      </c>
      <c r="E455" s="75">
        <v>5695</v>
      </c>
      <c r="F455" s="75">
        <v>45760</v>
      </c>
      <c r="G455" s="80">
        <f t="shared" si="459"/>
        <v>51455</v>
      </c>
      <c r="H455" s="76">
        <v>10756044.609999999</v>
      </c>
      <c r="I455" s="75">
        <v>1195</v>
      </c>
      <c r="J455" s="75">
        <v>4011</v>
      </c>
      <c r="K455" s="75">
        <v>1840</v>
      </c>
      <c r="L455" s="88">
        <f t="shared" si="457"/>
        <v>0.32309043020193151</v>
      </c>
      <c r="M455" s="89">
        <f t="shared" si="455"/>
        <v>5862.25</v>
      </c>
      <c r="N455" s="89">
        <f t="shared" si="456"/>
        <v>47152.25</v>
      </c>
      <c r="O455" s="89">
        <f t="shared" si="423"/>
        <v>53014.5</v>
      </c>
      <c r="P455" s="89">
        <f t="shared" si="424"/>
        <v>11115274.645</v>
      </c>
      <c r="Q455" s="89">
        <f t="shared" si="425"/>
        <v>1242.5</v>
      </c>
      <c r="S455" s="4"/>
    </row>
    <row r="456" spans="1:19">
      <c r="A456" s="5">
        <v>39326</v>
      </c>
      <c r="B456" s="8">
        <v>34</v>
      </c>
      <c r="C456" s="102">
        <f t="shared" si="458"/>
        <v>39319</v>
      </c>
      <c r="E456" s="75">
        <v>5396</v>
      </c>
      <c r="F456" s="75">
        <v>44100</v>
      </c>
      <c r="G456" s="80">
        <f t="shared" si="459"/>
        <v>49496</v>
      </c>
      <c r="H456" s="76">
        <v>10528696.940000001</v>
      </c>
      <c r="I456" s="75">
        <v>1116</v>
      </c>
      <c r="J456" s="75">
        <v>3913</v>
      </c>
      <c r="K456" s="75">
        <v>1730</v>
      </c>
      <c r="L456" s="88">
        <f t="shared" si="457"/>
        <v>0.32060785767234989</v>
      </c>
      <c r="M456" s="89">
        <f t="shared" si="455"/>
        <v>5739.5</v>
      </c>
      <c r="N456" s="89">
        <f t="shared" si="456"/>
        <v>46111.25</v>
      </c>
      <c r="O456" s="89">
        <f t="shared" ref="O456:O519" si="460">AVERAGE(G453:G456)</f>
        <v>51850.75</v>
      </c>
      <c r="P456" s="89">
        <f t="shared" ref="P456:P519" si="461">AVERAGE(H453:H456)</f>
        <v>10879842.73</v>
      </c>
      <c r="Q456" s="89">
        <f t="shared" ref="Q456:Q519" si="462">AVERAGE(I453:I456)</f>
        <v>1195.25</v>
      </c>
      <c r="S456" s="4"/>
    </row>
    <row r="457" spans="1:19">
      <c r="A457" s="5">
        <v>39333</v>
      </c>
      <c r="B457" s="8">
        <v>35</v>
      </c>
      <c r="C457" s="102">
        <f t="shared" si="458"/>
        <v>39326</v>
      </c>
      <c r="E457" s="75">
        <v>5235</v>
      </c>
      <c r="F457" s="75">
        <v>42431</v>
      </c>
      <c r="G457" s="80">
        <f t="shared" si="459"/>
        <v>47666</v>
      </c>
      <c r="H457" s="76">
        <v>9392524.4700000007</v>
      </c>
      <c r="I457" s="75">
        <v>1027</v>
      </c>
      <c r="J457" s="75">
        <v>3684</v>
      </c>
      <c r="K457" s="75">
        <v>1766</v>
      </c>
      <c r="L457" s="88">
        <f t="shared" si="457"/>
        <v>0.33734479465138489</v>
      </c>
      <c r="M457" s="89">
        <f t="shared" si="455"/>
        <v>5527.5</v>
      </c>
      <c r="N457" s="89">
        <f t="shared" si="456"/>
        <v>44866.5</v>
      </c>
      <c r="O457" s="89">
        <f t="shared" si="460"/>
        <v>50394</v>
      </c>
      <c r="P457" s="89">
        <f t="shared" si="461"/>
        <v>10427463.702500001</v>
      </c>
      <c r="Q457" s="89">
        <f t="shared" si="462"/>
        <v>1143.75</v>
      </c>
      <c r="S457" s="4"/>
    </row>
    <row r="458" spans="1:19">
      <c r="A458" s="5">
        <v>39340</v>
      </c>
      <c r="B458" s="8">
        <v>36</v>
      </c>
      <c r="C458" s="102">
        <f t="shared" si="458"/>
        <v>39333</v>
      </c>
      <c r="E458" s="75">
        <v>6764</v>
      </c>
      <c r="F458" s="75">
        <v>43282</v>
      </c>
      <c r="G458" s="80">
        <f t="shared" si="459"/>
        <v>50046</v>
      </c>
      <c r="H458" s="76">
        <v>9817073.0399999991</v>
      </c>
      <c r="I458" s="75">
        <v>1177</v>
      </c>
      <c r="J458" s="75">
        <v>4293</v>
      </c>
      <c r="K458" s="75">
        <v>2643</v>
      </c>
      <c r="L458" s="88">
        <f t="shared" si="457"/>
        <v>0.3907451212300414</v>
      </c>
      <c r="M458" s="89">
        <f t="shared" si="455"/>
        <v>5772.5</v>
      </c>
      <c r="N458" s="89">
        <f t="shared" si="456"/>
        <v>43893.25</v>
      </c>
      <c r="O458" s="89">
        <f t="shared" si="460"/>
        <v>49665.75</v>
      </c>
      <c r="P458" s="89">
        <f t="shared" si="461"/>
        <v>10123584.765000001</v>
      </c>
      <c r="Q458" s="89">
        <f t="shared" si="462"/>
        <v>1128.75</v>
      </c>
      <c r="S458" s="4"/>
    </row>
    <row r="459" spans="1:19">
      <c r="A459" s="5">
        <v>39347</v>
      </c>
      <c r="B459" s="8">
        <v>37</v>
      </c>
      <c r="C459" s="102">
        <f t="shared" si="458"/>
        <v>39340</v>
      </c>
      <c r="E459" s="75">
        <v>5353</v>
      </c>
      <c r="F459" s="75">
        <v>44211</v>
      </c>
      <c r="G459" s="80">
        <f t="shared" si="459"/>
        <v>49564</v>
      </c>
      <c r="H459" s="76">
        <v>11057570.76</v>
      </c>
      <c r="I459" s="75">
        <v>1175</v>
      </c>
      <c r="J459" s="75">
        <v>3985</v>
      </c>
      <c r="K459" s="75">
        <v>1531</v>
      </c>
      <c r="L459" s="88">
        <f t="shared" si="457"/>
        <v>0.28600784606762564</v>
      </c>
      <c r="M459" s="89">
        <f t="shared" si="455"/>
        <v>5687</v>
      </c>
      <c r="N459" s="89">
        <f t="shared" si="456"/>
        <v>43506</v>
      </c>
      <c r="O459" s="89">
        <f t="shared" si="460"/>
        <v>49193</v>
      </c>
      <c r="P459" s="89">
        <f t="shared" si="461"/>
        <v>10198966.3025</v>
      </c>
      <c r="Q459" s="89">
        <f t="shared" si="462"/>
        <v>1123.75</v>
      </c>
      <c r="S459" s="4"/>
    </row>
    <row r="460" spans="1:19">
      <c r="A460" s="5">
        <v>39354</v>
      </c>
      <c r="B460" s="8">
        <v>38</v>
      </c>
      <c r="C460" s="102">
        <f t="shared" si="458"/>
        <v>39347</v>
      </c>
      <c r="E460" s="75">
        <v>7281</v>
      </c>
      <c r="F460" s="75">
        <v>42162</v>
      </c>
      <c r="G460" s="80">
        <f t="shared" si="459"/>
        <v>49443</v>
      </c>
      <c r="H460" s="76">
        <v>10370226.380000001</v>
      </c>
      <c r="I460" s="75">
        <v>1264</v>
      </c>
      <c r="J460" s="75">
        <v>4695</v>
      </c>
      <c r="K460" s="75">
        <v>2817</v>
      </c>
      <c r="L460" s="88">
        <f t="shared" si="457"/>
        <v>0.3868974042027194</v>
      </c>
      <c r="M460" s="89">
        <f t="shared" si="455"/>
        <v>6158.25</v>
      </c>
      <c r="N460" s="89">
        <f t="shared" si="456"/>
        <v>43021.5</v>
      </c>
      <c r="O460" s="89">
        <f t="shared" si="460"/>
        <v>49179.75</v>
      </c>
      <c r="P460" s="89">
        <f t="shared" si="461"/>
        <v>10159348.6625</v>
      </c>
      <c r="Q460" s="89">
        <f t="shared" si="462"/>
        <v>1160.75</v>
      </c>
      <c r="S460" s="4"/>
    </row>
    <row r="461" spans="1:19">
      <c r="A461" s="5">
        <v>39361</v>
      </c>
      <c r="B461" s="8">
        <v>39</v>
      </c>
      <c r="C461" s="102">
        <f t="shared" si="458"/>
        <v>39354</v>
      </c>
      <c r="E461" s="75">
        <v>7142</v>
      </c>
      <c r="F461" s="75">
        <v>42428</v>
      </c>
      <c r="G461" s="80">
        <f t="shared" si="459"/>
        <v>49570</v>
      </c>
      <c r="H461" s="76">
        <v>11267830.459999999</v>
      </c>
      <c r="I461" s="75">
        <v>1253</v>
      </c>
      <c r="J461" s="75">
        <v>5375</v>
      </c>
      <c r="K461" s="75">
        <v>2023</v>
      </c>
      <c r="L461" s="88">
        <f t="shared" si="457"/>
        <v>0.28325399047885746</v>
      </c>
      <c r="M461" s="89">
        <f t="shared" si="455"/>
        <v>6635</v>
      </c>
      <c r="N461" s="89">
        <f t="shared" si="456"/>
        <v>43020.75</v>
      </c>
      <c r="O461" s="89">
        <f t="shared" si="460"/>
        <v>49655.75</v>
      </c>
      <c r="P461" s="89">
        <f t="shared" si="461"/>
        <v>10628175.16</v>
      </c>
      <c r="Q461" s="89">
        <f t="shared" si="462"/>
        <v>1217.25</v>
      </c>
      <c r="S461" s="4"/>
    </row>
    <row r="462" spans="1:19">
      <c r="A462" s="5">
        <v>39368</v>
      </c>
      <c r="B462" s="8">
        <v>40</v>
      </c>
      <c r="C462" s="102">
        <f t="shared" si="458"/>
        <v>39361</v>
      </c>
      <c r="E462" s="75">
        <v>7527</v>
      </c>
      <c r="F462" s="75">
        <v>40930</v>
      </c>
      <c r="G462" s="80">
        <f t="shared" si="459"/>
        <v>48457</v>
      </c>
      <c r="H462" s="76">
        <v>10148204.220000001</v>
      </c>
      <c r="I462" s="75">
        <v>1129</v>
      </c>
      <c r="J462" s="75">
        <v>5647</v>
      </c>
      <c r="K462" s="75">
        <v>2095</v>
      </c>
      <c r="L462" s="88">
        <f t="shared" si="457"/>
        <v>0.2783313405075063</v>
      </c>
      <c r="M462" s="89">
        <f t="shared" si="455"/>
        <v>6825.75</v>
      </c>
      <c r="N462" s="89">
        <f t="shared" si="456"/>
        <v>42432.75</v>
      </c>
      <c r="O462" s="89">
        <f t="shared" si="460"/>
        <v>49258.5</v>
      </c>
      <c r="P462" s="89">
        <f t="shared" si="461"/>
        <v>10710957.955</v>
      </c>
      <c r="Q462" s="89">
        <f t="shared" si="462"/>
        <v>1205.25</v>
      </c>
      <c r="S462" s="4"/>
    </row>
    <row r="463" spans="1:19">
      <c r="A463" s="5">
        <v>39375</v>
      </c>
      <c r="B463" s="8">
        <v>41</v>
      </c>
      <c r="C463" s="102">
        <f t="shared" si="458"/>
        <v>39368</v>
      </c>
      <c r="E463" s="75">
        <v>8435</v>
      </c>
      <c r="F463" s="75">
        <v>43382</v>
      </c>
      <c r="G463" s="80">
        <f t="shared" si="459"/>
        <v>51817</v>
      </c>
      <c r="H463" s="76">
        <v>11543612.689999999</v>
      </c>
      <c r="I463" s="75">
        <v>1224</v>
      </c>
      <c r="J463" s="75">
        <v>5427</v>
      </c>
      <c r="K463" s="75">
        <v>3267</v>
      </c>
      <c r="L463" s="88">
        <f t="shared" si="457"/>
        <v>0.38731475992886782</v>
      </c>
      <c r="M463" s="89">
        <f t="shared" si="455"/>
        <v>7596.25</v>
      </c>
      <c r="N463" s="89">
        <f t="shared" si="456"/>
        <v>42225.5</v>
      </c>
      <c r="O463" s="89">
        <f t="shared" si="460"/>
        <v>49821.75</v>
      </c>
      <c r="P463" s="89">
        <f t="shared" si="461"/>
        <v>10832468.4375</v>
      </c>
      <c r="Q463" s="89">
        <f t="shared" si="462"/>
        <v>1217.5</v>
      </c>
      <c r="S463" s="4"/>
    </row>
    <row r="464" spans="1:19">
      <c r="A464" s="5">
        <v>39382</v>
      </c>
      <c r="B464" s="8">
        <v>42</v>
      </c>
      <c r="C464" s="102">
        <f t="shared" si="458"/>
        <v>39375</v>
      </c>
      <c r="E464" s="75">
        <v>7024</v>
      </c>
      <c r="F464" s="75">
        <v>45166</v>
      </c>
      <c r="G464" s="80">
        <f t="shared" si="459"/>
        <v>52190</v>
      </c>
      <c r="H464" s="76">
        <v>11985185.649999999</v>
      </c>
      <c r="I464" s="75">
        <v>1274</v>
      </c>
      <c r="J464" s="75">
        <v>4872</v>
      </c>
      <c r="K464" s="75">
        <v>2397</v>
      </c>
      <c r="L464" s="88">
        <f t="shared" si="457"/>
        <v>0.34125854214123008</v>
      </c>
      <c r="M464" s="89">
        <f t="shared" si="455"/>
        <v>7532</v>
      </c>
      <c r="N464" s="89">
        <f t="shared" si="456"/>
        <v>42976.5</v>
      </c>
      <c r="O464" s="89">
        <f t="shared" si="460"/>
        <v>50508.5</v>
      </c>
      <c r="P464" s="89">
        <f t="shared" si="461"/>
        <v>11236208.254999999</v>
      </c>
      <c r="Q464" s="89">
        <f t="shared" si="462"/>
        <v>1220</v>
      </c>
      <c r="S464" s="4"/>
    </row>
    <row r="465" spans="1:19">
      <c r="A465" s="5">
        <v>39389</v>
      </c>
      <c r="B465" s="8">
        <v>43</v>
      </c>
      <c r="C465" s="102">
        <f t="shared" si="458"/>
        <v>39382</v>
      </c>
      <c r="E465" s="75">
        <v>7769</v>
      </c>
      <c r="F465" s="75">
        <v>43609</v>
      </c>
      <c r="G465" s="80">
        <f t="shared" si="459"/>
        <v>51378</v>
      </c>
      <c r="H465" s="76">
        <v>10941281.219999999</v>
      </c>
      <c r="I465" s="75">
        <v>1211</v>
      </c>
      <c r="J465" s="75">
        <v>5301</v>
      </c>
      <c r="K465" s="75">
        <v>2754</v>
      </c>
      <c r="L465" s="88">
        <f t="shared" si="457"/>
        <v>0.35448577680525162</v>
      </c>
      <c r="M465" s="89">
        <f t="shared" si="455"/>
        <v>7688.75</v>
      </c>
      <c r="N465" s="89">
        <f t="shared" si="456"/>
        <v>43271.75</v>
      </c>
      <c r="O465" s="89">
        <f t="shared" si="460"/>
        <v>50960.5</v>
      </c>
      <c r="P465" s="89">
        <f t="shared" si="461"/>
        <v>11154570.945</v>
      </c>
      <c r="Q465" s="89">
        <f t="shared" si="462"/>
        <v>1209.5</v>
      </c>
      <c r="S465" s="4"/>
    </row>
    <row r="466" spans="1:19">
      <c r="A466" s="5">
        <v>39396</v>
      </c>
      <c r="B466" s="8">
        <v>44</v>
      </c>
      <c r="C466" s="102">
        <f t="shared" si="458"/>
        <v>39389</v>
      </c>
      <c r="E466" s="75">
        <v>7841</v>
      </c>
      <c r="F466" s="75">
        <v>43884</v>
      </c>
      <c r="G466" s="80">
        <f t="shared" si="459"/>
        <v>51725</v>
      </c>
      <c r="H466" s="76">
        <v>10518428.77</v>
      </c>
      <c r="I466" s="75">
        <v>1067</v>
      </c>
      <c r="J466" s="75">
        <v>5327</v>
      </c>
      <c r="K466" s="75">
        <v>2813</v>
      </c>
      <c r="L466" s="88">
        <f t="shared" si="457"/>
        <v>0.35875526080857034</v>
      </c>
      <c r="M466" s="89">
        <f t="shared" si="455"/>
        <v>7767.25</v>
      </c>
      <c r="N466" s="89">
        <f t="shared" si="456"/>
        <v>44010.25</v>
      </c>
      <c r="O466" s="89">
        <f t="shared" si="460"/>
        <v>51777.5</v>
      </c>
      <c r="P466" s="89">
        <f t="shared" si="461"/>
        <v>11247127.0825</v>
      </c>
      <c r="Q466" s="89">
        <f t="shared" si="462"/>
        <v>1194</v>
      </c>
      <c r="S466" s="4"/>
    </row>
    <row r="467" spans="1:19">
      <c r="A467" s="5">
        <v>39403</v>
      </c>
      <c r="B467" s="8">
        <v>45</v>
      </c>
      <c r="C467" s="102">
        <f t="shared" si="458"/>
        <v>39396</v>
      </c>
      <c r="E467" s="75">
        <v>7665</v>
      </c>
      <c r="F467" s="75">
        <v>46313</v>
      </c>
      <c r="G467" s="80">
        <f t="shared" si="459"/>
        <v>53978</v>
      </c>
      <c r="H467" s="76">
        <v>10588492.32</v>
      </c>
      <c r="I467" s="75">
        <v>1066</v>
      </c>
      <c r="J467" s="75">
        <v>5460</v>
      </c>
      <c r="K467" s="75">
        <v>2504</v>
      </c>
      <c r="L467" s="88">
        <f t="shared" si="457"/>
        <v>0.32667971298108284</v>
      </c>
      <c r="M467" s="89">
        <f t="shared" si="455"/>
        <v>7574.75</v>
      </c>
      <c r="N467" s="89">
        <f t="shared" si="456"/>
        <v>44743</v>
      </c>
      <c r="O467" s="89">
        <f t="shared" si="460"/>
        <v>52317.75</v>
      </c>
      <c r="P467" s="89">
        <f t="shared" si="461"/>
        <v>11008346.989999998</v>
      </c>
      <c r="Q467" s="89">
        <f t="shared" si="462"/>
        <v>1154.5</v>
      </c>
      <c r="S467" s="4"/>
    </row>
    <row r="468" spans="1:19">
      <c r="A468" s="5">
        <v>39410</v>
      </c>
      <c r="B468" s="8">
        <v>46</v>
      </c>
      <c r="C468" s="102">
        <f t="shared" si="458"/>
        <v>39403</v>
      </c>
      <c r="E468" s="75">
        <v>9725</v>
      </c>
      <c r="F468" s="75">
        <v>42744</v>
      </c>
      <c r="G468" s="80">
        <f t="shared" si="459"/>
        <v>52469</v>
      </c>
      <c r="H468" s="76">
        <v>10488151.58</v>
      </c>
      <c r="I468" s="75">
        <v>1052</v>
      </c>
      <c r="J468" s="75">
        <v>6477</v>
      </c>
      <c r="K468" s="75">
        <v>3887</v>
      </c>
      <c r="L468" s="88">
        <f t="shared" si="457"/>
        <v>0.39969151670951159</v>
      </c>
      <c r="M468" s="89">
        <f t="shared" si="455"/>
        <v>8250</v>
      </c>
      <c r="N468" s="89">
        <f t="shared" si="456"/>
        <v>44137.5</v>
      </c>
      <c r="O468" s="89">
        <f t="shared" si="460"/>
        <v>52387.5</v>
      </c>
      <c r="P468" s="89">
        <f t="shared" si="461"/>
        <v>10634088.4725</v>
      </c>
      <c r="Q468" s="89">
        <f t="shared" si="462"/>
        <v>1099</v>
      </c>
      <c r="S468" s="4"/>
    </row>
    <row r="469" spans="1:19">
      <c r="A469" s="5">
        <v>39417</v>
      </c>
      <c r="B469" s="8">
        <v>47</v>
      </c>
      <c r="C469" s="102">
        <f t="shared" si="458"/>
        <v>39410</v>
      </c>
      <c r="E469" s="75">
        <v>12048</v>
      </c>
      <c r="F469" s="75">
        <v>55563</v>
      </c>
      <c r="G469" s="80">
        <f t="shared" si="459"/>
        <v>67611</v>
      </c>
      <c r="H469" s="76">
        <v>12823997.59</v>
      </c>
      <c r="I469" s="75">
        <v>1213</v>
      </c>
      <c r="J469" s="75">
        <v>7600</v>
      </c>
      <c r="K469" s="75">
        <v>4920</v>
      </c>
      <c r="L469" s="88">
        <f t="shared" si="457"/>
        <v>0.40836653386454186</v>
      </c>
      <c r="M469" s="89">
        <f t="shared" si="455"/>
        <v>9319.75</v>
      </c>
      <c r="N469" s="89">
        <f t="shared" si="456"/>
        <v>47126</v>
      </c>
      <c r="O469" s="89">
        <f t="shared" si="460"/>
        <v>56445.75</v>
      </c>
      <c r="P469" s="89">
        <f t="shared" si="461"/>
        <v>11104767.565000001</v>
      </c>
      <c r="Q469" s="89">
        <f t="shared" si="462"/>
        <v>1099.5</v>
      </c>
      <c r="S469" s="4"/>
    </row>
    <row r="470" spans="1:19">
      <c r="A470" s="5">
        <v>39424</v>
      </c>
      <c r="B470" s="8">
        <v>48</v>
      </c>
      <c r="C470" s="102">
        <f t="shared" si="458"/>
        <v>39417</v>
      </c>
      <c r="E470" s="75">
        <v>10740</v>
      </c>
      <c r="F470" s="75">
        <v>56153</v>
      </c>
      <c r="G470" s="80">
        <f t="shared" si="459"/>
        <v>66893</v>
      </c>
      <c r="H470" s="76">
        <v>13654086.93</v>
      </c>
      <c r="I470" s="75">
        <v>1271</v>
      </c>
      <c r="J470" s="75">
        <v>6799</v>
      </c>
      <c r="K470" s="75">
        <v>4217</v>
      </c>
      <c r="L470" s="88">
        <f t="shared" si="457"/>
        <v>0.3926443202979516</v>
      </c>
      <c r="M470" s="89">
        <f t="shared" si="455"/>
        <v>10044.5</v>
      </c>
      <c r="N470" s="89">
        <f t="shared" si="456"/>
        <v>50193.25</v>
      </c>
      <c r="O470" s="89">
        <f t="shared" si="460"/>
        <v>60237.75</v>
      </c>
      <c r="P470" s="89">
        <f t="shared" si="461"/>
        <v>11888682.104999999</v>
      </c>
      <c r="Q470" s="89">
        <f t="shared" si="462"/>
        <v>1150.5</v>
      </c>
      <c r="S470" s="4"/>
    </row>
    <row r="471" spans="1:19">
      <c r="A471" s="5">
        <v>39431</v>
      </c>
      <c r="B471" s="8">
        <v>49</v>
      </c>
      <c r="C471" s="102">
        <f t="shared" si="458"/>
        <v>39424</v>
      </c>
      <c r="E471" s="75">
        <v>11500</v>
      </c>
      <c r="F471" s="75">
        <v>56165</v>
      </c>
      <c r="G471" s="80">
        <f t="shared" si="459"/>
        <v>67665</v>
      </c>
      <c r="H471" s="76">
        <v>13952595.18</v>
      </c>
      <c r="I471" s="75">
        <v>1409</v>
      </c>
      <c r="J471" s="75">
        <v>7071</v>
      </c>
      <c r="K471" s="75">
        <v>4705</v>
      </c>
      <c r="L471" s="88">
        <f t="shared" si="457"/>
        <v>0.40913043478260869</v>
      </c>
      <c r="M471" s="89">
        <f t="shared" si="455"/>
        <v>11003.25</v>
      </c>
      <c r="N471" s="89">
        <f t="shared" si="456"/>
        <v>52656.25</v>
      </c>
      <c r="O471" s="89">
        <f t="shared" si="460"/>
        <v>63659.5</v>
      </c>
      <c r="P471" s="89">
        <f t="shared" si="461"/>
        <v>12729707.82</v>
      </c>
      <c r="Q471" s="89">
        <f t="shared" si="462"/>
        <v>1236.25</v>
      </c>
      <c r="S471" s="4"/>
    </row>
    <row r="472" spans="1:19">
      <c r="A472" s="5">
        <v>39438</v>
      </c>
      <c r="B472" s="8">
        <v>50</v>
      </c>
      <c r="C472" s="102">
        <f t="shared" si="458"/>
        <v>39431</v>
      </c>
      <c r="E472" s="75">
        <v>16254</v>
      </c>
      <c r="F472" s="75">
        <v>60699</v>
      </c>
      <c r="G472" s="80">
        <f t="shared" si="459"/>
        <v>76953</v>
      </c>
      <c r="H472" s="76">
        <v>15059353.560000001</v>
      </c>
      <c r="I472" s="75">
        <v>1436</v>
      </c>
      <c r="J472" s="75">
        <v>10103</v>
      </c>
      <c r="K472" s="75">
        <v>6572</v>
      </c>
      <c r="L472" s="88">
        <f t="shared" si="457"/>
        <v>0.40433124154054384</v>
      </c>
      <c r="M472" s="89">
        <f t="shared" si="455"/>
        <v>12635.5</v>
      </c>
      <c r="N472" s="89">
        <f t="shared" si="456"/>
        <v>57145</v>
      </c>
      <c r="O472" s="89">
        <f t="shared" si="460"/>
        <v>69780.5</v>
      </c>
      <c r="P472" s="89">
        <f t="shared" si="461"/>
        <v>13872508.315000001</v>
      </c>
      <c r="Q472" s="89">
        <f t="shared" si="462"/>
        <v>1332.25</v>
      </c>
      <c r="S472" s="4"/>
    </row>
    <row r="473" spans="1:19">
      <c r="A473" s="5">
        <v>39445</v>
      </c>
      <c r="B473" s="8">
        <v>51</v>
      </c>
      <c r="C473" s="102">
        <f t="shared" si="458"/>
        <v>39438</v>
      </c>
      <c r="E473" s="75">
        <v>17366</v>
      </c>
      <c r="F473" s="75">
        <v>64793</v>
      </c>
      <c r="G473" s="80">
        <f t="shared" si="459"/>
        <v>82159</v>
      </c>
      <c r="H473" s="76">
        <v>20314769.199999999</v>
      </c>
      <c r="I473" s="75">
        <v>1407</v>
      </c>
      <c r="J473" s="75">
        <v>9884</v>
      </c>
      <c r="K473" s="75">
        <v>8438</v>
      </c>
      <c r="L473" s="88">
        <f t="shared" si="457"/>
        <v>0.48589197282045377</v>
      </c>
      <c r="M473" s="89">
        <f t="shared" si="455"/>
        <v>13965</v>
      </c>
      <c r="N473" s="89">
        <f t="shared" si="456"/>
        <v>59452.5</v>
      </c>
      <c r="O473" s="89">
        <f t="shared" si="460"/>
        <v>73417.5</v>
      </c>
      <c r="P473" s="89">
        <f t="shared" si="461"/>
        <v>15745201.217500001</v>
      </c>
      <c r="Q473" s="89">
        <f t="shared" si="462"/>
        <v>1380.75</v>
      </c>
      <c r="R473" s="52"/>
      <c r="S473" s="4"/>
    </row>
    <row r="474" spans="1:19">
      <c r="A474" s="5">
        <v>39452</v>
      </c>
      <c r="B474" s="8">
        <v>52</v>
      </c>
      <c r="C474" s="102">
        <f t="shared" si="458"/>
        <v>39445</v>
      </c>
      <c r="E474" s="75">
        <v>13840</v>
      </c>
      <c r="F474" s="75">
        <v>76941</v>
      </c>
      <c r="G474" s="80">
        <f t="shared" si="459"/>
        <v>90781</v>
      </c>
      <c r="H474" s="76">
        <v>17360844</v>
      </c>
      <c r="I474" s="75">
        <v>1539</v>
      </c>
      <c r="J474" s="75">
        <v>9815</v>
      </c>
      <c r="K474" s="75">
        <v>4643</v>
      </c>
      <c r="L474" s="88">
        <f t="shared" si="457"/>
        <v>0.33547687861271674</v>
      </c>
      <c r="M474" s="89">
        <f t="shared" si="455"/>
        <v>14740</v>
      </c>
      <c r="N474" s="89">
        <f t="shared" ref="N474:N486" si="463">AVERAGE(F471:F474)</f>
        <v>64649.5</v>
      </c>
      <c r="O474" s="89">
        <f t="shared" si="460"/>
        <v>79389.5</v>
      </c>
      <c r="P474" s="89">
        <f t="shared" si="461"/>
        <v>16671890.484999999</v>
      </c>
      <c r="Q474" s="89">
        <f t="shared" si="462"/>
        <v>1447.75</v>
      </c>
      <c r="R474" s="52"/>
      <c r="S474" s="4"/>
    </row>
    <row r="475" spans="1:19">
      <c r="A475" s="5">
        <v>39459</v>
      </c>
      <c r="B475" s="8">
        <v>1</v>
      </c>
      <c r="C475" s="102">
        <f t="shared" si="458"/>
        <v>39452</v>
      </c>
      <c r="E475" s="75">
        <v>16108</v>
      </c>
      <c r="F475" s="75">
        <v>80770</v>
      </c>
      <c r="G475" s="80">
        <f t="shared" si="459"/>
        <v>96878</v>
      </c>
      <c r="H475" s="76">
        <v>19378885.899999999</v>
      </c>
      <c r="I475" s="75">
        <v>1535</v>
      </c>
      <c r="J475" s="75">
        <v>13868</v>
      </c>
      <c r="K475" s="75">
        <v>2800</v>
      </c>
      <c r="L475" s="88">
        <f t="shared" si="457"/>
        <v>0.17382666997765087</v>
      </c>
      <c r="M475" s="89">
        <f t="shared" si="455"/>
        <v>15892</v>
      </c>
      <c r="N475" s="89">
        <f t="shared" si="463"/>
        <v>70800.75</v>
      </c>
      <c r="O475" s="89">
        <f t="shared" si="460"/>
        <v>86692.75</v>
      </c>
      <c r="P475" s="89">
        <f t="shared" si="461"/>
        <v>18028463.164999999</v>
      </c>
      <c r="Q475" s="89">
        <f t="shared" si="462"/>
        <v>1479.25</v>
      </c>
      <c r="S475" s="4"/>
    </row>
    <row r="476" spans="1:19">
      <c r="A476" s="5">
        <v>39466</v>
      </c>
      <c r="B476" s="8">
        <v>2</v>
      </c>
      <c r="C476" s="102">
        <f t="shared" si="458"/>
        <v>39459</v>
      </c>
      <c r="E476" s="75">
        <v>10851</v>
      </c>
      <c r="F476" s="75">
        <v>79649</v>
      </c>
      <c r="G476" s="80">
        <f t="shared" si="459"/>
        <v>90500</v>
      </c>
      <c r="H476" s="76">
        <v>19431131.130000003</v>
      </c>
      <c r="I476" s="75">
        <v>1530</v>
      </c>
      <c r="J476" s="75">
        <v>8048</v>
      </c>
      <c r="K476" s="75">
        <v>3055</v>
      </c>
      <c r="L476" s="88">
        <f t="shared" si="457"/>
        <v>0.28154087180904985</v>
      </c>
      <c r="M476" s="89">
        <f t="shared" si="455"/>
        <v>14541.25</v>
      </c>
      <c r="N476" s="89">
        <f t="shared" si="463"/>
        <v>75538.25</v>
      </c>
      <c r="O476" s="89">
        <f t="shared" si="460"/>
        <v>90079.5</v>
      </c>
      <c r="P476" s="89">
        <f t="shared" si="461"/>
        <v>19121407.557500001</v>
      </c>
      <c r="Q476" s="89">
        <f t="shared" si="462"/>
        <v>1502.75</v>
      </c>
      <c r="R476" s="50" t="s">
        <v>5</v>
      </c>
      <c r="S476" s="4"/>
    </row>
    <row r="477" spans="1:19">
      <c r="A477" s="5">
        <v>39473</v>
      </c>
      <c r="B477" s="8">
        <v>3</v>
      </c>
      <c r="C477" s="102">
        <f t="shared" si="458"/>
        <v>39466</v>
      </c>
      <c r="E477" s="75">
        <v>9096</v>
      </c>
      <c r="F477" s="75">
        <v>75981</v>
      </c>
      <c r="G477" s="80">
        <f t="shared" si="459"/>
        <v>85077</v>
      </c>
      <c r="H477" s="76">
        <v>19665239.200000003</v>
      </c>
      <c r="I477" s="75">
        <v>1422</v>
      </c>
      <c r="J477" s="75">
        <v>6806</v>
      </c>
      <c r="K477" s="75">
        <v>2520</v>
      </c>
      <c r="L477" s="88">
        <f t="shared" si="457"/>
        <v>0.27704485488126651</v>
      </c>
      <c r="M477" s="89">
        <f t="shared" si="455"/>
        <v>12473.75</v>
      </c>
      <c r="N477" s="89">
        <f t="shared" si="463"/>
        <v>78335.25</v>
      </c>
      <c r="O477" s="89">
        <f t="shared" si="460"/>
        <v>90809</v>
      </c>
      <c r="P477" s="89">
        <f t="shared" si="461"/>
        <v>18959025.057500001</v>
      </c>
      <c r="Q477" s="89">
        <f t="shared" si="462"/>
        <v>1506.5</v>
      </c>
      <c r="S477" s="4"/>
    </row>
    <row r="478" spans="1:19">
      <c r="A478" s="5">
        <v>39480</v>
      </c>
      <c r="B478" s="8">
        <v>4</v>
      </c>
      <c r="C478" s="102">
        <f t="shared" si="458"/>
        <v>39473</v>
      </c>
      <c r="E478" s="75">
        <v>9576</v>
      </c>
      <c r="F478" s="75">
        <v>76999</v>
      </c>
      <c r="G478" s="80">
        <f t="shared" si="459"/>
        <v>86575</v>
      </c>
      <c r="H478" s="76">
        <v>20274703.829999998</v>
      </c>
      <c r="I478" s="75">
        <v>1408</v>
      </c>
      <c r="J478" s="75">
        <v>6647</v>
      </c>
      <c r="K478" s="75">
        <v>3308</v>
      </c>
      <c r="L478" s="88">
        <f t="shared" si="457"/>
        <v>0.34544695071010861</v>
      </c>
      <c r="M478" s="89">
        <f t="shared" si="455"/>
        <v>11407.75</v>
      </c>
      <c r="N478" s="89">
        <f t="shared" si="463"/>
        <v>78349.75</v>
      </c>
      <c r="O478" s="89">
        <f t="shared" si="460"/>
        <v>89757.5</v>
      </c>
      <c r="P478" s="89">
        <f t="shared" si="461"/>
        <v>19687490.015000001</v>
      </c>
      <c r="Q478" s="89">
        <f t="shared" si="462"/>
        <v>1473.75</v>
      </c>
      <c r="S478" s="4"/>
    </row>
    <row r="479" spans="1:19">
      <c r="A479" s="5">
        <v>39487</v>
      </c>
      <c r="B479" s="8">
        <v>5</v>
      </c>
      <c r="C479" s="102">
        <f t="shared" si="458"/>
        <v>39480</v>
      </c>
      <c r="E479" s="75">
        <v>9200</v>
      </c>
      <c r="F479" s="75">
        <v>77912</v>
      </c>
      <c r="G479" s="80">
        <f t="shared" si="459"/>
        <v>87112</v>
      </c>
      <c r="H479" s="76">
        <v>20542685.719999999</v>
      </c>
      <c r="I479" s="75">
        <v>1381</v>
      </c>
      <c r="J479" s="75">
        <v>6629</v>
      </c>
      <c r="K479" s="75">
        <v>2991</v>
      </c>
      <c r="L479" s="88">
        <f t="shared" si="457"/>
        <v>0.32510869565217393</v>
      </c>
      <c r="M479" s="89">
        <f t="shared" si="455"/>
        <v>9680.75</v>
      </c>
      <c r="N479" s="89">
        <f t="shared" si="463"/>
        <v>77635.25</v>
      </c>
      <c r="O479" s="89">
        <f t="shared" si="460"/>
        <v>87316</v>
      </c>
      <c r="P479" s="89">
        <f t="shared" si="461"/>
        <v>19978439.969999999</v>
      </c>
      <c r="Q479" s="89">
        <f t="shared" si="462"/>
        <v>1435.25</v>
      </c>
      <c r="S479" s="4"/>
    </row>
    <row r="480" spans="1:19">
      <c r="A480" s="5">
        <v>39494</v>
      </c>
      <c r="B480" s="8">
        <v>6</v>
      </c>
      <c r="C480" s="102">
        <f t="shared" si="458"/>
        <v>39487</v>
      </c>
      <c r="E480" s="75">
        <v>8545</v>
      </c>
      <c r="F480" s="75">
        <v>79214</v>
      </c>
      <c r="G480" s="80">
        <f t="shared" si="459"/>
        <v>87759</v>
      </c>
      <c r="H480" s="76">
        <v>21119052.960000001</v>
      </c>
      <c r="I480" s="75">
        <v>1457</v>
      </c>
      <c r="J480" s="75">
        <v>5872</v>
      </c>
      <c r="K480" s="75">
        <v>2823</v>
      </c>
      <c r="L480" s="88">
        <f t="shared" si="457"/>
        <v>0.33036863662960797</v>
      </c>
      <c r="M480" s="89">
        <f t="shared" si="455"/>
        <v>9104.25</v>
      </c>
      <c r="N480" s="89">
        <f t="shared" si="463"/>
        <v>77526.5</v>
      </c>
      <c r="O480" s="89">
        <f t="shared" si="460"/>
        <v>86630.75</v>
      </c>
      <c r="P480" s="89">
        <f t="shared" si="461"/>
        <v>20400420.427500002</v>
      </c>
      <c r="Q480" s="89">
        <f t="shared" si="462"/>
        <v>1417</v>
      </c>
      <c r="R480" s="50" t="s">
        <v>6</v>
      </c>
      <c r="S480" s="4"/>
    </row>
    <row r="481" spans="1:19">
      <c r="A481" s="5">
        <v>39501</v>
      </c>
      <c r="B481" s="8">
        <v>7</v>
      </c>
      <c r="C481" s="102">
        <f t="shared" si="458"/>
        <v>39494</v>
      </c>
      <c r="E481" s="75">
        <v>7249</v>
      </c>
      <c r="F481" s="75">
        <v>79907</v>
      </c>
      <c r="G481" s="80">
        <f t="shared" si="459"/>
        <v>87156</v>
      </c>
      <c r="H481" s="76">
        <v>21756653.07</v>
      </c>
      <c r="I481" s="75">
        <v>1542</v>
      </c>
      <c r="J481" s="75">
        <v>5307</v>
      </c>
      <c r="K481" s="75">
        <v>2140</v>
      </c>
      <c r="L481" s="88">
        <f t="shared" si="457"/>
        <v>0.29521313284590978</v>
      </c>
      <c r="M481" s="89">
        <f t="shared" si="455"/>
        <v>8642.5</v>
      </c>
      <c r="N481" s="89">
        <f t="shared" si="463"/>
        <v>78508</v>
      </c>
      <c r="O481" s="89">
        <f t="shared" si="460"/>
        <v>87150.5</v>
      </c>
      <c r="P481" s="89">
        <f t="shared" si="461"/>
        <v>20923273.895</v>
      </c>
      <c r="Q481" s="89">
        <f t="shared" si="462"/>
        <v>1447</v>
      </c>
      <c r="S481" s="4"/>
    </row>
    <row r="482" spans="1:19">
      <c r="A482" s="5">
        <v>39508</v>
      </c>
      <c r="B482" s="8">
        <v>8</v>
      </c>
      <c r="C482" s="102">
        <f t="shared" si="458"/>
        <v>39501</v>
      </c>
      <c r="E482" s="75">
        <v>7611</v>
      </c>
      <c r="F482" s="75">
        <v>78763</v>
      </c>
      <c r="G482" s="80">
        <f t="shared" si="459"/>
        <v>86374</v>
      </c>
      <c r="H482" s="76">
        <v>17653969.830000002</v>
      </c>
      <c r="I482" s="75">
        <v>1552</v>
      </c>
      <c r="J482" s="75">
        <v>5008</v>
      </c>
      <c r="K482" s="75">
        <v>2850</v>
      </c>
      <c r="L482" s="88">
        <f t="shared" si="457"/>
        <v>0.37445802128498229</v>
      </c>
      <c r="M482" s="89">
        <f t="shared" si="455"/>
        <v>8151.25</v>
      </c>
      <c r="N482" s="89">
        <f t="shared" si="463"/>
        <v>78949</v>
      </c>
      <c r="O482" s="89">
        <f t="shared" si="460"/>
        <v>87100.25</v>
      </c>
      <c r="P482" s="89">
        <f t="shared" si="461"/>
        <v>20268090.395</v>
      </c>
      <c r="Q482" s="89">
        <f t="shared" si="462"/>
        <v>1483</v>
      </c>
      <c r="S482" s="4"/>
    </row>
    <row r="483" spans="1:19">
      <c r="A483" s="5">
        <v>39515</v>
      </c>
      <c r="B483" s="8">
        <v>9</v>
      </c>
      <c r="C483" s="102">
        <f t="shared" si="458"/>
        <v>39508</v>
      </c>
      <c r="E483" s="75">
        <v>9769</v>
      </c>
      <c r="F483" s="75">
        <v>77411</v>
      </c>
      <c r="G483" s="80">
        <f t="shared" si="459"/>
        <v>87180</v>
      </c>
      <c r="H483" s="76">
        <v>20951823.580000002</v>
      </c>
      <c r="I483" s="75">
        <v>1572</v>
      </c>
      <c r="J483" s="75">
        <v>5587</v>
      </c>
      <c r="K483" s="75">
        <v>4563</v>
      </c>
      <c r="L483" s="88">
        <f t="shared" si="457"/>
        <v>0.46708977377418365</v>
      </c>
      <c r="M483" s="89">
        <f t="shared" si="455"/>
        <v>8293.5</v>
      </c>
      <c r="N483" s="89">
        <f t="shared" si="463"/>
        <v>78823.75</v>
      </c>
      <c r="O483" s="89">
        <f t="shared" si="460"/>
        <v>87117.25</v>
      </c>
      <c r="P483" s="89">
        <f t="shared" si="461"/>
        <v>20370374.859999999</v>
      </c>
      <c r="Q483" s="89">
        <f t="shared" si="462"/>
        <v>1530.75</v>
      </c>
      <c r="S483" s="4"/>
    </row>
    <row r="484" spans="1:19">
      <c r="A484" s="5">
        <v>39522</v>
      </c>
      <c r="B484" s="8">
        <v>10</v>
      </c>
      <c r="C484" s="102">
        <f t="shared" si="458"/>
        <v>39515</v>
      </c>
      <c r="E484" s="75">
        <v>8855</v>
      </c>
      <c r="F484" s="75">
        <v>77003</v>
      </c>
      <c r="G484" s="80">
        <f t="shared" si="459"/>
        <v>85858</v>
      </c>
      <c r="H484" s="76">
        <v>20882263.879999999</v>
      </c>
      <c r="I484" s="75">
        <v>1495</v>
      </c>
      <c r="J484" s="75">
        <v>6061</v>
      </c>
      <c r="K484" s="75">
        <v>3124</v>
      </c>
      <c r="L484" s="88">
        <f t="shared" si="457"/>
        <v>0.3527950310559006</v>
      </c>
      <c r="M484" s="89">
        <f t="shared" si="455"/>
        <v>8371</v>
      </c>
      <c r="N484" s="89">
        <f t="shared" si="463"/>
        <v>78271</v>
      </c>
      <c r="O484" s="89">
        <f t="shared" si="460"/>
        <v>86642</v>
      </c>
      <c r="P484" s="89">
        <f t="shared" si="461"/>
        <v>20311177.59</v>
      </c>
      <c r="Q484" s="89">
        <f t="shared" si="462"/>
        <v>1540.25</v>
      </c>
      <c r="R484" s="50" t="s">
        <v>7</v>
      </c>
      <c r="S484" s="4"/>
    </row>
    <row r="485" spans="1:19">
      <c r="A485" s="5">
        <v>39529</v>
      </c>
      <c r="B485" s="8">
        <v>11</v>
      </c>
      <c r="C485" s="102">
        <f t="shared" si="458"/>
        <v>39522</v>
      </c>
      <c r="E485" s="75">
        <v>6642</v>
      </c>
      <c r="F485" s="75">
        <v>76324</v>
      </c>
      <c r="G485" s="80">
        <f t="shared" si="459"/>
        <v>82966</v>
      </c>
      <c r="H485" s="76">
        <v>20166649.770000003</v>
      </c>
      <c r="I485" s="75">
        <v>1707</v>
      </c>
      <c r="J485" s="75">
        <v>4369</v>
      </c>
      <c r="K485" s="75">
        <v>2428</v>
      </c>
      <c r="L485" s="88">
        <f t="shared" si="457"/>
        <v>0.36555254441433305</v>
      </c>
      <c r="M485" s="89">
        <f t="shared" si="455"/>
        <v>8219.25</v>
      </c>
      <c r="N485" s="89">
        <f t="shared" si="463"/>
        <v>77375.25</v>
      </c>
      <c r="O485" s="89">
        <f t="shared" si="460"/>
        <v>85594.5</v>
      </c>
      <c r="P485" s="89">
        <f t="shared" si="461"/>
        <v>19913676.765000001</v>
      </c>
      <c r="Q485" s="89">
        <f t="shared" si="462"/>
        <v>1581.5</v>
      </c>
      <c r="S485" s="4"/>
    </row>
    <row r="486" spans="1:19">
      <c r="A486" s="5">
        <v>39536</v>
      </c>
      <c r="B486" s="8">
        <v>12</v>
      </c>
      <c r="C486" s="102">
        <f t="shared" si="458"/>
        <v>39529</v>
      </c>
      <c r="E486" s="75">
        <v>10394</v>
      </c>
      <c r="F486" s="75">
        <v>75125</v>
      </c>
      <c r="G486" s="80">
        <f t="shared" si="459"/>
        <v>85519</v>
      </c>
      <c r="H486" s="76">
        <v>20239378.009999998</v>
      </c>
      <c r="I486" s="75">
        <v>1744</v>
      </c>
      <c r="J486" s="75">
        <v>5543</v>
      </c>
      <c r="K486" s="75">
        <v>5458</v>
      </c>
      <c r="L486" s="88">
        <f t="shared" si="457"/>
        <v>0.52511064075428127</v>
      </c>
      <c r="M486" s="89">
        <f t="shared" si="455"/>
        <v>8915</v>
      </c>
      <c r="N486" s="89">
        <f t="shared" si="463"/>
        <v>76465.75</v>
      </c>
      <c r="O486" s="89">
        <f t="shared" si="460"/>
        <v>85380.75</v>
      </c>
      <c r="P486" s="89">
        <f t="shared" si="461"/>
        <v>20560028.810000002</v>
      </c>
      <c r="Q486" s="89">
        <f t="shared" si="462"/>
        <v>1629.5</v>
      </c>
      <c r="S486" s="4"/>
    </row>
    <row r="487" spans="1:19">
      <c r="A487" s="5">
        <v>39543</v>
      </c>
      <c r="B487" s="8">
        <v>13</v>
      </c>
      <c r="C487" s="102">
        <f t="shared" si="458"/>
        <v>39536</v>
      </c>
      <c r="E487" s="75">
        <v>9571</v>
      </c>
      <c r="F487" s="75">
        <v>74304</v>
      </c>
      <c r="G487" s="80">
        <f t="shared" si="459"/>
        <v>83875</v>
      </c>
      <c r="H487" s="76">
        <v>20258403.610000003</v>
      </c>
      <c r="I487" s="75">
        <v>1827</v>
      </c>
      <c r="J487" s="75">
        <v>5444</v>
      </c>
      <c r="K487" s="75">
        <v>4467</v>
      </c>
      <c r="L487" s="88">
        <f t="shared" si="457"/>
        <v>0.46672239055480097</v>
      </c>
      <c r="M487" s="89">
        <f t="shared" ref="M487:M550" si="464">AVERAGE(E484:E487)</f>
        <v>8865.5</v>
      </c>
      <c r="N487" s="89">
        <f t="shared" ref="N487:N546" si="465">AVERAGE(F484:F487)</f>
        <v>75689</v>
      </c>
      <c r="O487" s="89">
        <f t="shared" si="460"/>
        <v>84554.5</v>
      </c>
      <c r="P487" s="89">
        <f t="shared" si="461"/>
        <v>20386673.817500003</v>
      </c>
      <c r="Q487" s="89">
        <f t="shared" si="462"/>
        <v>1693.25</v>
      </c>
      <c r="S487" s="4"/>
    </row>
    <row r="488" spans="1:19">
      <c r="A488" s="5">
        <v>39550</v>
      </c>
      <c r="B488" s="8">
        <v>14</v>
      </c>
      <c r="C488" s="102">
        <f t="shared" si="458"/>
        <v>39543</v>
      </c>
      <c r="E488" s="75">
        <v>9711</v>
      </c>
      <c r="F488" s="75">
        <v>70563</v>
      </c>
      <c r="G488" s="80">
        <f t="shared" si="459"/>
        <v>80274</v>
      </c>
      <c r="H488" s="76">
        <v>18555011.609999999</v>
      </c>
      <c r="I488" s="75">
        <v>1813</v>
      </c>
      <c r="J488" s="75">
        <v>6117</v>
      </c>
      <c r="K488" s="75">
        <v>3880</v>
      </c>
      <c r="L488" s="88">
        <f t="shared" si="457"/>
        <v>0.39954690557100198</v>
      </c>
      <c r="M488" s="89">
        <f t="shared" si="464"/>
        <v>9079.5</v>
      </c>
      <c r="N488" s="89">
        <f t="shared" si="465"/>
        <v>74079</v>
      </c>
      <c r="O488" s="89">
        <f t="shared" si="460"/>
        <v>83158.5</v>
      </c>
      <c r="P488" s="89">
        <f t="shared" si="461"/>
        <v>19804860.75</v>
      </c>
      <c r="Q488" s="89">
        <f t="shared" si="462"/>
        <v>1772.75</v>
      </c>
      <c r="R488" s="50" t="s">
        <v>8</v>
      </c>
      <c r="S488" s="4"/>
    </row>
    <row r="489" spans="1:19">
      <c r="A489" s="5">
        <v>39557</v>
      </c>
      <c r="B489" s="8">
        <v>15</v>
      </c>
      <c r="C489" s="102">
        <f t="shared" si="458"/>
        <v>39550</v>
      </c>
      <c r="E489" s="75">
        <v>7401</v>
      </c>
      <c r="F489" s="75">
        <v>67561</v>
      </c>
      <c r="G489" s="80">
        <f t="shared" si="459"/>
        <v>74962</v>
      </c>
      <c r="H489" s="76">
        <v>17741695.900000002</v>
      </c>
      <c r="I489" s="75">
        <v>1789</v>
      </c>
      <c r="J489" s="75">
        <v>4829</v>
      </c>
      <c r="K489" s="75">
        <v>2854</v>
      </c>
      <c r="L489" s="88">
        <f t="shared" si="457"/>
        <v>0.38562356438319145</v>
      </c>
      <c r="M489" s="89">
        <f t="shared" si="464"/>
        <v>9269.25</v>
      </c>
      <c r="N489" s="89">
        <f t="shared" si="465"/>
        <v>71888.25</v>
      </c>
      <c r="O489" s="89">
        <f t="shared" si="460"/>
        <v>81157.5</v>
      </c>
      <c r="P489" s="89">
        <f t="shared" si="461"/>
        <v>19198622.282500003</v>
      </c>
      <c r="Q489" s="89">
        <f t="shared" si="462"/>
        <v>1793.25</v>
      </c>
      <c r="S489" s="4"/>
    </row>
    <row r="490" spans="1:19">
      <c r="A490" s="5">
        <v>39564</v>
      </c>
      <c r="B490" s="8">
        <v>16</v>
      </c>
      <c r="C490" s="102">
        <f t="shared" si="458"/>
        <v>39557</v>
      </c>
      <c r="E490" s="75">
        <v>7732</v>
      </c>
      <c r="F490" s="75">
        <v>60955</v>
      </c>
      <c r="G490" s="80">
        <f t="shared" si="459"/>
        <v>68687</v>
      </c>
      <c r="H490" s="76">
        <v>16293680.630000001</v>
      </c>
      <c r="I490" s="75">
        <v>1824</v>
      </c>
      <c r="J490" s="75">
        <v>4747</v>
      </c>
      <c r="K490" s="75">
        <v>3274</v>
      </c>
      <c r="L490" s="88">
        <f t="shared" si="457"/>
        <v>0.42343507501293326</v>
      </c>
      <c r="M490" s="89">
        <f t="shared" si="464"/>
        <v>8603.75</v>
      </c>
      <c r="N490" s="89">
        <f t="shared" si="465"/>
        <v>68345.75</v>
      </c>
      <c r="O490" s="89">
        <f t="shared" si="460"/>
        <v>76949.5</v>
      </c>
      <c r="P490" s="89">
        <f t="shared" si="461"/>
        <v>18212197.9375</v>
      </c>
      <c r="Q490" s="89">
        <f t="shared" si="462"/>
        <v>1813.25</v>
      </c>
      <c r="S490" s="4"/>
    </row>
    <row r="491" spans="1:19">
      <c r="A491" s="5">
        <v>39571</v>
      </c>
      <c r="B491" s="8">
        <v>17</v>
      </c>
      <c r="C491" s="102">
        <f t="shared" si="458"/>
        <v>39564</v>
      </c>
      <c r="E491" s="75">
        <v>7855</v>
      </c>
      <c r="F491" s="75">
        <v>60286</v>
      </c>
      <c r="G491" s="80">
        <f t="shared" si="459"/>
        <v>68141</v>
      </c>
      <c r="H491" s="76">
        <v>15807289.060000001</v>
      </c>
      <c r="I491" s="75">
        <v>1708</v>
      </c>
      <c r="J491" s="75">
        <v>5109</v>
      </c>
      <c r="K491" s="75">
        <v>3084</v>
      </c>
      <c r="L491" s="88">
        <f t="shared" si="457"/>
        <v>0.39261616804583066</v>
      </c>
      <c r="M491" s="89">
        <f t="shared" si="464"/>
        <v>8174.75</v>
      </c>
      <c r="N491" s="89">
        <f t="shared" si="465"/>
        <v>64841.25</v>
      </c>
      <c r="O491" s="89">
        <f t="shared" si="460"/>
        <v>73016</v>
      </c>
      <c r="P491" s="89">
        <f t="shared" si="461"/>
        <v>17099419.300000001</v>
      </c>
      <c r="Q491" s="89">
        <f t="shared" si="462"/>
        <v>1783.5</v>
      </c>
      <c r="S491" s="4"/>
    </row>
    <row r="492" spans="1:19">
      <c r="A492" s="5">
        <v>39578</v>
      </c>
      <c r="B492" s="8">
        <v>18</v>
      </c>
      <c r="C492" s="102">
        <f t="shared" si="458"/>
        <v>39571</v>
      </c>
      <c r="E492" s="75">
        <v>6959</v>
      </c>
      <c r="F492" s="75">
        <v>58002</v>
      </c>
      <c r="G492" s="80">
        <f t="shared" si="459"/>
        <v>64961</v>
      </c>
      <c r="H492" s="76">
        <v>14295947</v>
      </c>
      <c r="I492" s="75">
        <v>1604</v>
      </c>
      <c r="J492" s="75">
        <v>4435</v>
      </c>
      <c r="K492" s="75">
        <v>2798</v>
      </c>
      <c r="L492" s="88">
        <f t="shared" si="457"/>
        <v>0.40206926282511857</v>
      </c>
      <c r="M492" s="89">
        <f t="shared" si="464"/>
        <v>7486.75</v>
      </c>
      <c r="N492" s="89">
        <f t="shared" si="465"/>
        <v>61701</v>
      </c>
      <c r="O492" s="89">
        <f t="shared" si="460"/>
        <v>69187.75</v>
      </c>
      <c r="P492" s="89">
        <f t="shared" si="461"/>
        <v>16034653.147500001</v>
      </c>
      <c r="Q492" s="89">
        <f t="shared" si="462"/>
        <v>1731.25</v>
      </c>
      <c r="R492" s="50" t="s">
        <v>9</v>
      </c>
      <c r="S492" s="4"/>
    </row>
    <row r="493" spans="1:19">
      <c r="A493" s="5">
        <v>39585</v>
      </c>
      <c r="B493" s="8">
        <v>19</v>
      </c>
      <c r="C493" s="102">
        <f t="shared" si="458"/>
        <v>39578</v>
      </c>
      <c r="E493" s="75">
        <v>7878</v>
      </c>
      <c r="F493" s="75">
        <v>58079</v>
      </c>
      <c r="G493" s="80">
        <f t="shared" si="459"/>
        <v>65957</v>
      </c>
      <c r="H493" s="76">
        <v>14731515.9</v>
      </c>
      <c r="I493" s="75">
        <v>1613</v>
      </c>
      <c r="J493" s="75">
        <v>5122</v>
      </c>
      <c r="K493" s="75">
        <v>3026</v>
      </c>
      <c r="L493" s="88">
        <f t="shared" si="457"/>
        <v>0.38410764153338411</v>
      </c>
      <c r="M493" s="89">
        <f t="shared" si="464"/>
        <v>7606</v>
      </c>
      <c r="N493" s="89">
        <f t="shared" si="465"/>
        <v>59330.5</v>
      </c>
      <c r="O493" s="89">
        <f t="shared" si="460"/>
        <v>66936.5</v>
      </c>
      <c r="P493" s="89">
        <f t="shared" si="461"/>
        <v>15282108.147499999</v>
      </c>
      <c r="Q493" s="89">
        <f t="shared" si="462"/>
        <v>1687.25</v>
      </c>
      <c r="S493" s="4"/>
    </row>
    <row r="494" spans="1:19">
      <c r="A494" s="5">
        <v>39592</v>
      </c>
      <c r="B494" s="8">
        <v>20</v>
      </c>
      <c r="C494" s="102">
        <f t="shared" si="458"/>
        <v>39585</v>
      </c>
      <c r="E494" s="75">
        <v>7776</v>
      </c>
      <c r="F494" s="75">
        <v>57114</v>
      </c>
      <c r="G494" s="80">
        <f t="shared" si="459"/>
        <v>64890</v>
      </c>
      <c r="H494" s="76">
        <v>14758064.76</v>
      </c>
      <c r="I494" s="75">
        <v>1554</v>
      </c>
      <c r="J494" s="75">
        <v>5068</v>
      </c>
      <c r="K494" s="75">
        <v>2987</v>
      </c>
      <c r="L494" s="88">
        <f t="shared" si="457"/>
        <v>0.38413065843621397</v>
      </c>
      <c r="M494" s="89">
        <f t="shared" si="464"/>
        <v>7617</v>
      </c>
      <c r="N494" s="89">
        <f t="shared" si="465"/>
        <v>58370.25</v>
      </c>
      <c r="O494" s="89">
        <f t="shared" si="460"/>
        <v>65987.25</v>
      </c>
      <c r="P494" s="89">
        <f t="shared" si="461"/>
        <v>14898204.18</v>
      </c>
      <c r="Q494" s="89">
        <f t="shared" si="462"/>
        <v>1619.75</v>
      </c>
      <c r="S494" s="4"/>
    </row>
    <row r="495" spans="1:19">
      <c r="A495" s="5">
        <v>39599</v>
      </c>
      <c r="B495" s="8">
        <v>21</v>
      </c>
      <c r="C495" s="102">
        <f t="shared" si="458"/>
        <v>39592</v>
      </c>
      <c r="E495" s="75">
        <v>8276</v>
      </c>
      <c r="F495" s="75">
        <v>55989</v>
      </c>
      <c r="G495" s="80">
        <f t="shared" si="459"/>
        <v>64265</v>
      </c>
      <c r="H495" s="76">
        <v>13912249.42</v>
      </c>
      <c r="I495" s="75">
        <v>1490</v>
      </c>
      <c r="J495" s="75">
        <v>4586</v>
      </c>
      <c r="K495" s="75">
        <v>3999</v>
      </c>
      <c r="L495" s="88">
        <f t="shared" si="457"/>
        <v>0.48320444659255679</v>
      </c>
      <c r="M495" s="89">
        <f t="shared" si="464"/>
        <v>7722.25</v>
      </c>
      <c r="N495" s="89">
        <f t="shared" si="465"/>
        <v>57296</v>
      </c>
      <c r="O495" s="89">
        <f t="shared" si="460"/>
        <v>65018.25</v>
      </c>
      <c r="P495" s="89">
        <f t="shared" si="461"/>
        <v>14424444.27</v>
      </c>
      <c r="Q495" s="89">
        <f t="shared" si="462"/>
        <v>1565.25</v>
      </c>
      <c r="S495" s="4"/>
    </row>
    <row r="496" spans="1:19">
      <c r="A496" s="5">
        <v>39606</v>
      </c>
      <c r="B496" s="8">
        <v>22</v>
      </c>
      <c r="C496" s="102">
        <f t="shared" si="458"/>
        <v>39599</v>
      </c>
      <c r="E496" s="75">
        <v>9362</v>
      </c>
      <c r="F496" s="75">
        <v>58179</v>
      </c>
      <c r="G496" s="80">
        <f t="shared" si="459"/>
        <v>67541</v>
      </c>
      <c r="H496" s="76">
        <v>14613929.25</v>
      </c>
      <c r="I496" s="75">
        <v>1510</v>
      </c>
      <c r="J496" s="75">
        <v>5792</v>
      </c>
      <c r="K496" s="75">
        <v>3872</v>
      </c>
      <c r="L496" s="88">
        <f t="shared" si="457"/>
        <v>0.41358684041871396</v>
      </c>
      <c r="M496" s="89">
        <f t="shared" si="464"/>
        <v>8323</v>
      </c>
      <c r="N496" s="89">
        <f t="shared" si="465"/>
        <v>57340.25</v>
      </c>
      <c r="O496" s="89">
        <f t="shared" si="460"/>
        <v>65663.25</v>
      </c>
      <c r="P496" s="89">
        <f t="shared" si="461"/>
        <v>14503939.8325</v>
      </c>
      <c r="Q496" s="89">
        <f t="shared" si="462"/>
        <v>1541.75</v>
      </c>
      <c r="S496" s="4"/>
    </row>
    <row r="497" spans="1:19">
      <c r="A497" s="5">
        <v>39613</v>
      </c>
      <c r="B497" s="8" t="s">
        <v>46</v>
      </c>
      <c r="C497" s="102">
        <f t="shared" si="458"/>
        <v>39606</v>
      </c>
      <c r="E497" s="75">
        <v>7948</v>
      </c>
      <c r="F497" s="75">
        <v>58482</v>
      </c>
      <c r="G497" s="80">
        <f t="shared" si="459"/>
        <v>66430</v>
      </c>
      <c r="H497" s="76">
        <v>14634616.42</v>
      </c>
      <c r="I497" s="75">
        <v>1410</v>
      </c>
      <c r="J497" s="75">
        <v>5198</v>
      </c>
      <c r="K497" s="75">
        <v>3039</v>
      </c>
      <c r="L497" s="88">
        <f t="shared" si="457"/>
        <v>0.38236034222445897</v>
      </c>
      <c r="M497" s="89">
        <f t="shared" si="464"/>
        <v>8340.5</v>
      </c>
      <c r="N497" s="89">
        <f t="shared" si="465"/>
        <v>57441</v>
      </c>
      <c r="O497" s="89">
        <f t="shared" si="460"/>
        <v>65781.5</v>
      </c>
      <c r="P497" s="89">
        <f t="shared" si="461"/>
        <v>14479714.9625</v>
      </c>
      <c r="Q497" s="89">
        <f t="shared" si="462"/>
        <v>1491</v>
      </c>
      <c r="R497" s="50" t="s">
        <v>10</v>
      </c>
      <c r="S497" s="4"/>
    </row>
    <row r="498" spans="1:19">
      <c r="A498" s="5">
        <v>39620</v>
      </c>
      <c r="B498" s="8">
        <v>24</v>
      </c>
      <c r="C498" s="102">
        <f t="shared" si="458"/>
        <v>39613</v>
      </c>
      <c r="E498" s="75">
        <v>7456</v>
      </c>
      <c r="F498" s="75">
        <v>58635</v>
      </c>
      <c r="G498" s="80">
        <f t="shared" si="459"/>
        <v>66091</v>
      </c>
      <c r="H498" s="76">
        <v>14969039.209999999</v>
      </c>
      <c r="I498" s="75">
        <v>1507</v>
      </c>
      <c r="J498" s="75">
        <v>5099</v>
      </c>
      <c r="K498" s="75">
        <v>2652</v>
      </c>
      <c r="L498" s="88">
        <f t="shared" si="457"/>
        <v>0.35568669527896996</v>
      </c>
      <c r="M498" s="89">
        <f t="shared" si="464"/>
        <v>8260.5</v>
      </c>
      <c r="N498" s="89">
        <f t="shared" si="465"/>
        <v>57821.25</v>
      </c>
      <c r="O498" s="89">
        <f t="shared" si="460"/>
        <v>66081.75</v>
      </c>
      <c r="P498" s="89">
        <f t="shared" si="461"/>
        <v>14532458.575000001</v>
      </c>
      <c r="Q498" s="89">
        <f t="shared" si="462"/>
        <v>1479.25</v>
      </c>
      <c r="S498" s="4"/>
    </row>
    <row r="499" spans="1:19">
      <c r="A499" s="5">
        <v>39627</v>
      </c>
      <c r="B499" s="8">
        <v>25</v>
      </c>
      <c r="C499" s="102">
        <f t="shared" si="458"/>
        <v>39620</v>
      </c>
      <c r="E499" s="75">
        <v>10769</v>
      </c>
      <c r="F499" s="75">
        <v>58778</v>
      </c>
      <c r="G499" s="80">
        <f t="shared" si="459"/>
        <v>69547</v>
      </c>
      <c r="H499" s="76">
        <v>14745942.85</v>
      </c>
      <c r="I499" s="75">
        <v>1534</v>
      </c>
      <c r="J499" s="75">
        <v>6600</v>
      </c>
      <c r="K499" s="75">
        <v>4738</v>
      </c>
      <c r="L499" s="88">
        <f t="shared" si="457"/>
        <v>0.43996657071222955</v>
      </c>
      <c r="M499" s="89">
        <f t="shared" si="464"/>
        <v>8883.75</v>
      </c>
      <c r="N499" s="89">
        <f t="shared" si="465"/>
        <v>58518.5</v>
      </c>
      <c r="O499" s="89">
        <f t="shared" si="460"/>
        <v>67402.25</v>
      </c>
      <c r="P499" s="89">
        <f t="shared" si="461"/>
        <v>14740881.932500001</v>
      </c>
      <c r="Q499" s="89">
        <f t="shared" si="462"/>
        <v>1490.25</v>
      </c>
      <c r="S499" s="4"/>
    </row>
    <row r="500" spans="1:19">
      <c r="A500" s="5">
        <v>39634</v>
      </c>
      <c r="B500" s="8">
        <v>26</v>
      </c>
      <c r="C500" s="102">
        <f t="shared" si="458"/>
        <v>39627</v>
      </c>
      <c r="E500" s="75">
        <v>14480</v>
      </c>
      <c r="F500" s="75">
        <v>60564</v>
      </c>
      <c r="G500" s="80">
        <f t="shared" si="459"/>
        <v>75044</v>
      </c>
      <c r="H500" s="76">
        <v>14770857.07</v>
      </c>
      <c r="I500" s="75">
        <v>1406</v>
      </c>
      <c r="J500" s="75">
        <v>9106</v>
      </c>
      <c r="K500" s="75">
        <v>6373</v>
      </c>
      <c r="L500" s="88">
        <f t="shared" si="457"/>
        <v>0.44012430939226521</v>
      </c>
      <c r="M500" s="89">
        <f t="shared" si="464"/>
        <v>10163.25</v>
      </c>
      <c r="N500" s="89">
        <f t="shared" si="465"/>
        <v>59114.75</v>
      </c>
      <c r="O500" s="89">
        <f t="shared" si="460"/>
        <v>69278</v>
      </c>
      <c r="P500" s="89">
        <f t="shared" si="461"/>
        <v>14780113.887499999</v>
      </c>
      <c r="Q500" s="89">
        <f t="shared" si="462"/>
        <v>1464.25</v>
      </c>
      <c r="S500" s="4"/>
    </row>
    <row r="501" spans="1:19">
      <c r="A501" s="5">
        <v>39641</v>
      </c>
      <c r="B501" s="8">
        <v>27</v>
      </c>
      <c r="C501" s="102">
        <f t="shared" si="458"/>
        <v>39634</v>
      </c>
      <c r="E501" s="75">
        <v>17072</v>
      </c>
      <c r="F501" s="75">
        <v>68623</v>
      </c>
      <c r="G501" s="80">
        <f t="shared" si="459"/>
        <v>85695</v>
      </c>
      <c r="H501" s="76">
        <v>15150016.610000001</v>
      </c>
      <c r="I501" s="75">
        <v>1532</v>
      </c>
      <c r="J501" s="75">
        <v>10324</v>
      </c>
      <c r="K501" s="75">
        <v>7558</v>
      </c>
      <c r="L501" s="88">
        <f t="shared" si="457"/>
        <v>0.44271321462043112</v>
      </c>
      <c r="M501" s="89">
        <f t="shared" si="464"/>
        <v>12444.25</v>
      </c>
      <c r="N501" s="89">
        <f t="shared" si="465"/>
        <v>61650</v>
      </c>
      <c r="O501" s="89">
        <f t="shared" si="460"/>
        <v>74094.25</v>
      </c>
      <c r="P501" s="89">
        <f t="shared" si="461"/>
        <v>14908963.934999999</v>
      </c>
      <c r="Q501" s="89">
        <f t="shared" si="462"/>
        <v>1494.75</v>
      </c>
      <c r="R501" s="50" t="s">
        <v>11</v>
      </c>
      <c r="S501" s="4"/>
    </row>
    <row r="502" spans="1:19">
      <c r="A502" s="5">
        <v>39648</v>
      </c>
      <c r="B502" s="8">
        <v>28</v>
      </c>
      <c r="C502" s="102">
        <f t="shared" si="458"/>
        <v>39641</v>
      </c>
      <c r="E502" s="75">
        <v>14087</v>
      </c>
      <c r="F502" s="75">
        <v>73248</v>
      </c>
      <c r="G502" s="80">
        <f t="shared" si="459"/>
        <v>87335</v>
      </c>
      <c r="H502" s="76">
        <v>17810402.050000001</v>
      </c>
      <c r="I502" s="75">
        <v>1637</v>
      </c>
      <c r="J502" s="75">
        <v>10138</v>
      </c>
      <c r="K502" s="75">
        <v>4319</v>
      </c>
      <c r="L502" s="88">
        <f t="shared" si="457"/>
        <v>0.30659473273230636</v>
      </c>
      <c r="M502" s="89">
        <f t="shared" si="464"/>
        <v>14102</v>
      </c>
      <c r="N502" s="89">
        <f t="shared" si="465"/>
        <v>65303.25</v>
      </c>
      <c r="O502" s="89">
        <f t="shared" si="460"/>
        <v>79405.25</v>
      </c>
      <c r="P502" s="89">
        <f t="shared" si="461"/>
        <v>15619304.645</v>
      </c>
      <c r="Q502" s="89">
        <f t="shared" si="462"/>
        <v>1527.25</v>
      </c>
      <c r="S502" s="4"/>
    </row>
    <row r="503" spans="1:19">
      <c r="A503" s="5">
        <v>39655</v>
      </c>
      <c r="B503" s="8">
        <v>29</v>
      </c>
      <c r="C503" s="102">
        <f t="shared" si="458"/>
        <v>39648</v>
      </c>
      <c r="E503" s="75">
        <v>10295</v>
      </c>
      <c r="F503" s="75">
        <v>69977</v>
      </c>
      <c r="G503" s="80">
        <f t="shared" si="459"/>
        <v>80272</v>
      </c>
      <c r="H503" s="76">
        <v>17223463.890000001</v>
      </c>
      <c r="I503" s="75">
        <v>1529</v>
      </c>
      <c r="J503" s="75">
        <v>8138</v>
      </c>
      <c r="K503" s="75">
        <v>2586</v>
      </c>
      <c r="L503" s="88">
        <f t="shared" si="457"/>
        <v>0.25118989800874209</v>
      </c>
      <c r="M503" s="89">
        <f t="shared" si="464"/>
        <v>13983.5</v>
      </c>
      <c r="N503" s="89">
        <f t="shared" si="465"/>
        <v>68103</v>
      </c>
      <c r="O503" s="89">
        <f t="shared" si="460"/>
        <v>82086.5</v>
      </c>
      <c r="P503" s="89">
        <f t="shared" si="461"/>
        <v>16238684.905000001</v>
      </c>
      <c r="Q503" s="89">
        <f t="shared" si="462"/>
        <v>1526</v>
      </c>
      <c r="S503" s="4"/>
    </row>
    <row r="504" spans="1:19">
      <c r="A504" s="5">
        <v>39662</v>
      </c>
      <c r="B504" s="8">
        <v>30</v>
      </c>
      <c r="C504" s="102">
        <f t="shared" si="458"/>
        <v>39655</v>
      </c>
      <c r="E504" s="75">
        <v>8915</v>
      </c>
      <c r="F504" s="75">
        <v>66072</v>
      </c>
      <c r="G504" s="80">
        <f t="shared" si="459"/>
        <v>74987</v>
      </c>
      <c r="H504" s="76">
        <v>16855030.349999998</v>
      </c>
      <c r="I504" s="75">
        <v>1577</v>
      </c>
      <c r="J504" s="75">
        <v>6394</v>
      </c>
      <c r="K504" s="75">
        <v>2849</v>
      </c>
      <c r="L504" s="88">
        <f t="shared" si="457"/>
        <v>0.31957375210319688</v>
      </c>
      <c r="M504" s="89">
        <f t="shared" si="464"/>
        <v>12592.25</v>
      </c>
      <c r="N504" s="89">
        <f t="shared" si="465"/>
        <v>69480</v>
      </c>
      <c r="O504" s="89">
        <f t="shared" si="460"/>
        <v>82072.25</v>
      </c>
      <c r="P504" s="89">
        <f t="shared" si="461"/>
        <v>16759728.225000001</v>
      </c>
      <c r="Q504" s="89">
        <f t="shared" si="462"/>
        <v>1568.75</v>
      </c>
      <c r="S504" s="4"/>
    </row>
    <row r="505" spans="1:19">
      <c r="A505" s="5">
        <v>39669</v>
      </c>
      <c r="B505" s="8">
        <v>31</v>
      </c>
      <c r="C505" s="102">
        <f t="shared" si="458"/>
        <v>39662</v>
      </c>
      <c r="E505" s="75">
        <v>8949</v>
      </c>
      <c r="F505" s="75">
        <v>64709</v>
      </c>
      <c r="G505" s="80">
        <f t="shared" si="459"/>
        <v>73658</v>
      </c>
      <c r="H505" s="76">
        <v>16356442.280000001</v>
      </c>
      <c r="I505" s="75">
        <v>1539</v>
      </c>
      <c r="J505" s="75">
        <v>5976</v>
      </c>
      <c r="K505" s="75">
        <v>3506</v>
      </c>
      <c r="L505" s="88">
        <f t="shared" si="457"/>
        <v>0.39177561738741756</v>
      </c>
      <c r="M505" s="89">
        <f t="shared" si="464"/>
        <v>10561.5</v>
      </c>
      <c r="N505" s="89">
        <f t="shared" si="465"/>
        <v>68501.5</v>
      </c>
      <c r="O505" s="89">
        <f t="shared" si="460"/>
        <v>79063</v>
      </c>
      <c r="P505" s="89">
        <f t="shared" si="461"/>
        <v>17061334.642499998</v>
      </c>
      <c r="Q505" s="89">
        <f t="shared" si="462"/>
        <v>1570.5</v>
      </c>
      <c r="R505" s="50" t="s">
        <v>12</v>
      </c>
      <c r="S505" s="4"/>
    </row>
    <row r="506" spans="1:19">
      <c r="A506" s="5">
        <v>39676</v>
      </c>
      <c r="B506" s="8">
        <v>32</v>
      </c>
      <c r="C506" s="102">
        <f t="shared" si="458"/>
        <v>39669</v>
      </c>
      <c r="E506" s="75">
        <v>9006</v>
      </c>
      <c r="F506" s="75">
        <v>65075</v>
      </c>
      <c r="G506" s="80">
        <f t="shared" si="459"/>
        <v>74081</v>
      </c>
      <c r="H506" s="76">
        <v>17242625.850000001</v>
      </c>
      <c r="I506" s="75">
        <v>1557</v>
      </c>
      <c r="J506" s="75">
        <v>5768</v>
      </c>
      <c r="K506" s="75">
        <v>3550</v>
      </c>
      <c r="L506" s="88">
        <f t="shared" si="457"/>
        <v>0.39418165667332888</v>
      </c>
      <c r="M506" s="89">
        <f t="shared" si="464"/>
        <v>9291.25</v>
      </c>
      <c r="N506" s="89">
        <f t="shared" si="465"/>
        <v>66458.25</v>
      </c>
      <c r="O506" s="89">
        <f t="shared" si="460"/>
        <v>75749.5</v>
      </c>
      <c r="P506" s="89">
        <f t="shared" si="461"/>
        <v>16919390.592500001</v>
      </c>
      <c r="Q506" s="89">
        <f t="shared" si="462"/>
        <v>1550.5</v>
      </c>
      <c r="S506" s="4"/>
    </row>
    <row r="507" spans="1:19">
      <c r="A507" s="5">
        <v>39683</v>
      </c>
      <c r="B507" s="8">
        <v>33</v>
      </c>
      <c r="C507" s="102">
        <f t="shared" si="458"/>
        <v>39676</v>
      </c>
      <c r="E507" s="75">
        <v>9242</v>
      </c>
      <c r="F507" s="75">
        <v>63487</v>
      </c>
      <c r="G507" s="80">
        <f t="shared" si="459"/>
        <v>72729</v>
      </c>
      <c r="H507" s="76">
        <v>16771211.58</v>
      </c>
      <c r="I507" s="75">
        <v>1491</v>
      </c>
      <c r="J507" s="75">
        <v>5711</v>
      </c>
      <c r="K507" s="75">
        <v>3905</v>
      </c>
      <c r="L507" s="88">
        <f t="shared" si="457"/>
        <v>0.42252759143042634</v>
      </c>
      <c r="M507" s="89">
        <f t="shared" si="464"/>
        <v>9028</v>
      </c>
      <c r="N507" s="89">
        <f t="shared" si="465"/>
        <v>64835.75</v>
      </c>
      <c r="O507" s="89">
        <f t="shared" si="460"/>
        <v>73863.75</v>
      </c>
      <c r="P507" s="89">
        <f t="shared" si="461"/>
        <v>16806327.515000001</v>
      </c>
      <c r="Q507" s="89">
        <f t="shared" si="462"/>
        <v>1541</v>
      </c>
      <c r="S507" s="4"/>
    </row>
    <row r="508" spans="1:19">
      <c r="A508" s="5">
        <v>39690</v>
      </c>
      <c r="B508" s="8">
        <v>34</v>
      </c>
      <c r="C508" s="102">
        <f t="shared" si="458"/>
        <v>39683</v>
      </c>
      <c r="E508" s="75">
        <v>10974</v>
      </c>
      <c r="F508" s="75">
        <v>64267</v>
      </c>
      <c r="G508" s="80">
        <f t="shared" si="459"/>
        <v>75241</v>
      </c>
      <c r="H508" s="76">
        <v>17798630.48</v>
      </c>
      <c r="I508" s="75">
        <v>1610</v>
      </c>
      <c r="J508" s="75">
        <v>5601</v>
      </c>
      <c r="K508" s="75">
        <v>5847</v>
      </c>
      <c r="L508" s="88">
        <f t="shared" si="457"/>
        <v>0.5328048113723346</v>
      </c>
      <c r="M508" s="89">
        <f t="shared" si="464"/>
        <v>9542.75</v>
      </c>
      <c r="N508" s="89">
        <f t="shared" si="465"/>
        <v>64384.5</v>
      </c>
      <c r="O508" s="89">
        <f t="shared" si="460"/>
        <v>73927.25</v>
      </c>
      <c r="P508" s="89">
        <f t="shared" si="461"/>
        <v>17042227.547499999</v>
      </c>
      <c r="Q508" s="89">
        <f t="shared" si="462"/>
        <v>1549.25</v>
      </c>
      <c r="S508" s="4"/>
    </row>
    <row r="509" spans="1:19">
      <c r="A509" s="5">
        <v>39697</v>
      </c>
      <c r="B509" s="8">
        <v>35</v>
      </c>
      <c r="C509" s="102">
        <f t="shared" si="458"/>
        <v>39690</v>
      </c>
      <c r="E509" s="75">
        <v>9446</v>
      </c>
      <c r="F509" s="75">
        <v>64946</v>
      </c>
      <c r="G509" s="80">
        <f t="shared" si="459"/>
        <v>74392</v>
      </c>
      <c r="H509" s="76">
        <v>17261662.920000002</v>
      </c>
      <c r="I509" s="75">
        <v>1461</v>
      </c>
      <c r="J509" s="75">
        <v>5237</v>
      </c>
      <c r="K509" s="75">
        <v>4737</v>
      </c>
      <c r="L509" s="88">
        <f t="shared" ref="L509:L572" si="466">K509/E509</f>
        <v>0.50148210882913402</v>
      </c>
      <c r="M509" s="89">
        <f t="shared" si="464"/>
        <v>9667</v>
      </c>
      <c r="N509" s="89">
        <f t="shared" si="465"/>
        <v>64443.75</v>
      </c>
      <c r="O509" s="89">
        <f t="shared" si="460"/>
        <v>74110.75</v>
      </c>
      <c r="P509" s="89">
        <f t="shared" si="461"/>
        <v>17268532.7075</v>
      </c>
      <c r="Q509" s="89">
        <f t="shared" si="462"/>
        <v>1529.75</v>
      </c>
      <c r="S509" s="4"/>
    </row>
    <row r="510" spans="1:19">
      <c r="A510" s="5">
        <v>39704</v>
      </c>
      <c r="B510" s="8">
        <v>36</v>
      </c>
      <c r="C510" s="102">
        <f t="shared" si="458"/>
        <v>39697</v>
      </c>
      <c r="E510" s="75">
        <v>8938</v>
      </c>
      <c r="F510" s="75">
        <v>64662</v>
      </c>
      <c r="G510" s="80">
        <f t="shared" si="459"/>
        <v>73600</v>
      </c>
      <c r="H510" s="76">
        <v>17075965.299999997</v>
      </c>
      <c r="I510" s="75">
        <v>1615</v>
      </c>
      <c r="J510" s="75">
        <v>5677</v>
      </c>
      <c r="K510" s="75">
        <v>3646</v>
      </c>
      <c r="L510" s="88">
        <f t="shared" si="466"/>
        <v>0.40792123517565448</v>
      </c>
      <c r="M510" s="89">
        <f t="shared" si="464"/>
        <v>9650</v>
      </c>
      <c r="N510" s="89">
        <f t="shared" si="465"/>
        <v>64340.5</v>
      </c>
      <c r="O510" s="89">
        <f t="shared" si="460"/>
        <v>73990.5</v>
      </c>
      <c r="P510" s="89">
        <f t="shared" si="461"/>
        <v>17226867.57</v>
      </c>
      <c r="Q510" s="89">
        <f t="shared" si="462"/>
        <v>1544.25</v>
      </c>
      <c r="R510" s="50" t="s">
        <v>13</v>
      </c>
      <c r="S510" s="4"/>
    </row>
    <row r="511" spans="1:19">
      <c r="A511" s="5">
        <v>39711</v>
      </c>
      <c r="B511" s="8">
        <v>37</v>
      </c>
      <c r="C511" s="102">
        <f t="shared" si="458"/>
        <v>39704</v>
      </c>
      <c r="E511" s="75">
        <v>8595</v>
      </c>
      <c r="F511" s="75">
        <v>63640</v>
      </c>
      <c r="G511" s="80">
        <f t="shared" si="459"/>
        <v>72235</v>
      </c>
      <c r="H511" s="76">
        <v>17279170.559999999</v>
      </c>
      <c r="I511" s="75">
        <v>1570</v>
      </c>
      <c r="J511" s="75">
        <v>5320</v>
      </c>
      <c r="K511" s="75">
        <v>3644</v>
      </c>
      <c r="L511" s="88">
        <f t="shared" si="466"/>
        <v>0.42396742292030248</v>
      </c>
      <c r="M511" s="89">
        <f t="shared" si="464"/>
        <v>9488.25</v>
      </c>
      <c r="N511" s="89">
        <f t="shared" si="465"/>
        <v>64378.75</v>
      </c>
      <c r="O511" s="89">
        <f t="shared" si="460"/>
        <v>73867</v>
      </c>
      <c r="P511" s="89">
        <f t="shared" si="461"/>
        <v>17353857.315000001</v>
      </c>
      <c r="Q511" s="89">
        <f t="shared" si="462"/>
        <v>1564</v>
      </c>
      <c r="S511" s="4"/>
    </row>
    <row r="512" spans="1:19">
      <c r="A512" s="5">
        <v>39718</v>
      </c>
      <c r="B512" s="8" t="s">
        <v>50</v>
      </c>
      <c r="C512" s="102">
        <f t="shared" si="458"/>
        <v>39711</v>
      </c>
      <c r="E512" s="75">
        <v>9237</v>
      </c>
      <c r="F512" s="75">
        <v>64018</v>
      </c>
      <c r="G512" s="80">
        <f t="shared" si="459"/>
        <v>73255</v>
      </c>
      <c r="H512" s="76">
        <v>17234639.140000001</v>
      </c>
      <c r="I512" s="75">
        <v>1574</v>
      </c>
      <c r="J512" s="75">
        <v>5596</v>
      </c>
      <c r="K512" s="75">
        <v>4000</v>
      </c>
      <c r="L512" s="88">
        <f t="shared" si="466"/>
        <v>0.43304103063765292</v>
      </c>
      <c r="M512" s="89">
        <f t="shared" si="464"/>
        <v>9054</v>
      </c>
      <c r="N512" s="89">
        <f t="shared" si="465"/>
        <v>64316.5</v>
      </c>
      <c r="O512" s="89">
        <f t="shared" si="460"/>
        <v>73370.5</v>
      </c>
      <c r="P512" s="89">
        <f t="shared" si="461"/>
        <v>17212859.48</v>
      </c>
      <c r="Q512" s="89">
        <f t="shared" si="462"/>
        <v>1555</v>
      </c>
      <c r="S512" s="4"/>
    </row>
    <row r="513" spans="1:19">
      <c r="A513" s="5">
        <v>39725</v>
      </c>
      <c r="B513" s="8" t="s">
        <v>51</v>
      </c>
      <c r="C513" s="102">
        <f t="shared" si="458"/>
        <v>39718</v>
      </c>
      <c r="E513" s="75">
        <v>11083</v>
      </c>
      <c r="F513" s="75">
        <v>65563</v>
      </c>
      <c r="G513" s="80">
        <f t="shared" si="459"/>
        <v>76646</v>
      </c>
      <c r="H513" s="76">
        <v>17645516.330000002</v>
      </c>
      <c r="I513" s="75">
        <v>1637</v>
      </c>
      <c r="J513" s="75">
        <v>6129</v>
      </c>
      <c r="K513" s="75">
        <v>5397</v>
      </c>
      <c r="L513" s="88">
        <f t="shared" si="466"/>
        <v>0.48696201389515475</v>
      </c>
      <c r="M513" s="89">
        <f t="shared" si="464"/>
        <v>9463.25</v>
      </c>
      <c r="N513" s="89">
        <f t="shared" si="465"/>
        <v>64470.75</v>
      </c>
      <c r="O513" s="89">
        <f t="shared" si="460"/>
        <v>73934</v>
      </c>
      <c r="P513" s="89">
        <f t="shared" si="461"/>
        <v>17308822.8325</v>
      </c>
      <c r="Q513" s="89">
        <f t="shared" si="462"/>
        <v>1599</v>
      </c>
      <c r="S513" s="4"/>
    </row>
    <row r="514" spans="1:19">
      <c r="A514" s="5">
        <v>39732</v>
      </c>
      <c r="B514" s="8" t="s">
        <v>48</v>
      </c>
      <c r="C514" s="102">
        <f t="shared" si="458"/>
        <v>39725</v>
      </c>
      <c r="E514" s="75">
        <v>11224</v>
      </c>
      <c r="F514" s="75">
        <v>67716</v>
      </c>
      <c r="G514" s="80">
        <f t="shared" si="459"/>
        <v>78940</v>
      </c>
      <c r="H514" s="76">
        <v>17574443.700000003</v>
      </c>
      <c r="I514" s="75">
        <v>1605</v>
      </c>
      <c r="J514" s="75">
        <v>7910</v>
      </c>
      <c r="K514" s="75">
        <v>3838</v>
      </c>
      <c r="L514" s="88">
        <f t="shared" si="466"/>
        <v>0.34194583036350679</v>
      </c>
      <c r="M514" s="89">
        <f t="shared" si="464"/>
        <v>10034.75</v>
      </c>
      <c r="N514" s="89">
        <f t="shared" si="465"/>
        <v>65234.25</v>
      </c>
      <c r="O514" s="89">
        <f t="shared" si="460"/>
        <v>75269</v>
      </c>
      <c r="P514" s="89">
        <f t="shared" si="461"/>
        <v>17433442.432500001</v>
      </c>
      <c r="Q514" s="89">
        <f t="shared" si="462"/>
        <v>1596.5</v>
      </c>
      <c r="R514" s="50" t="s">
        <v>14</v>
      </c>
      <c r="S514" s="4"/>
    </row>
    <row r="515" spans="1:19">
      <c r="A515" s="5">
        <v>39739</v>
      </c>
      <c r="B515" s="8" t="s">
        <v>49</v>
      </c>
      <c r="C515" s="102">
        <f t="shared" si="458"/>
        <v>39732</v>
      </c>
      <c r="E515" s="75">
        <v>12521</v>
      </c>
      <c r="F515" s="75">
        <v>67550</v>
      </c>
      <c r="G515" s="80">
        <f t="shared" si="459"/>
        <v>80071</v>
      </c>
      <c r="H515" s="76">
        <v>17845644.690000001</v>
      </c>
      <c r="I515" s="75">
        <v>1636</v>
      </c>
      <c r="J515" s="75">
        <v>9101</v>
      </c>
      <c r="K515" s="75">
        <v>4041</v>
      </c>
      <c r="L515" s="88">
        <f t="shared" si="466"/>
        <v>0.32273780049516809</v>
      </c>
      <c r="M515" s="89">
        <f t="shared" si="464"/>
        <v>11016.25</v>
      </c>
      <c r="N515" s="89">
        <f t="shared" si="465"/>
        <v>66211.75</v>
      </c>
      <c r="O515" s="89">
        <f t="shared" si="460"/>
        <v>77228</v>
      </c>
      <c r="P515" s="89">
        <f t="shared" si="461"/>
        <v>17575060.965</v>
      </c>
      <c r="Q515" s="89">
        <f t="shared" si="462"/>
        <v>1613</v>
      </c>
      <c r="S515" s="4"/>
    </row>
    <row r="516" spans="1:19">
      <c r="A516" s="5">
        <v>39746</v>
      </c>
      <c r="B516" s="8">
        <v>42</v>
      </c>
      <c r="C516" s="102">
        <f t="shared" si="458"/>
        <v>39739</v>
      </c>
      <c r="E516" s="75">
        <v>13033</v>
      </c>
      <c r="F516" s="75">
        <v>69046</v>
      </c>
      <c r="G516" s="80">
        <f t="shared" si="459"/>
        <v>82079</v>
      </c>
      <c r="H516" s="76">
        <v>18455709.66</v>
      </c>
      <c r="I516" s="75">
        <v>1684</v>
      </c>
      <c r="J516" s="75">
        <v>8782</v>
      </c>
      <c r="K516" s="75">
        <v>4881</v>
      </c>
      <c r="L516" s="88">
        <f t="shared" si="466"/>
        <v>0.37451085705516768</v>
      </c>
      <c r="M516" s="89">
        <f t="shared" si="464"/>
        <v>11965.25</v>
      </c>
      <c r="N516" s="89">
        <f t="shared" si="465"/>
        <v>67468.75</v>
      </c>
      <c r="O516" s="89">
        <f t="shared" si="460"/>
        <v>79434</v>
      </c>
      <c r="P516" s="89">
        <f t="shared" si="461"/>
        <v>17880328.594999999</v>
      </c>
      <c r="Q516" s="89">
        <f t="shared" si="462"/>
        <v>1640.5</v>
      </c>
      <c r="S516" s="4"/>
    </row>
    <row r="517" spans="1:19">
      <c r="A517" s="5">
        <v>39753</v>
      </c>
      <c r="B517" s="8">
        <v>43</v>
      </c>
      <c r="C517" s="102">
        <f t="shared" ref="C517:C580" si="467">A516</f>
        <v>39746</v>
      </c>
      <c r="E517" s="75">
        <v>12412</v>
      </c>
      <c r="F517" s="75">
        <v>73396</v>
      </c>
      <c r="G517" s="80">
        <f t="shared" ref="G517:G580" si="468">E517+F517</f>
        <v>85808</v>
      </c>
      <c r="H517" s="76">
        <v>19002712.740000002</v>
      </c>
      <c r="I517" s="75">
        <v>1804</v>
      </c>
      <c r="J517" s="75">
        <v>8189</v>
      </c>
      <c r="K517" s="75">
        <v>4932</v>
      </c>
      <c r="L517" s="88">
        <f t="shared" si="466"/>
        <v>0.39735739606832099</v>
      </c>
      <c r="M517" s="89">
        <f t="shared" si="464"/>
        <v>12297.5</v>
      </c>
      <c r="N517" s="89">
        <f t="shared" si="465"/>
        <v>69427</v>
      </c>
      <c r="O517" s="89">
        <f t="shared" si="460"/>
        <v>81724.5</v>
      </c>
      <c r="P517" s="89">
        <f t="shared" si="461"/>
        <v>18219627.697499998</v>
      </c>
      <c r="Q517" s="89">
        <f t="shared" si="462"/>
        <v>1682.25</v>
      </c>
      <c r="S517" s="4"/>
    </row>
    <row r="518" spans="1:19">
      <c r="A518" s="5">
        <v>39760</v>
      </c>
      <c r="B518" s="8">
        <v>44</v>
      </c>
      <c r="C518" s="102">
        <f t="shared" si="467"/>
        <v>39753</v>
      </c>
      <c r="E518" s="75">
        <v>13533</v>
      </c>
      <c r="F518" s="75">
        <v>75004</v>
      </c>
      <c r="G518" s="80">
        <f t="shared" si="468"/>
        <v>88537</v>
      </c>
      <c r="H518" s="76">
        <v>19107934.449999999</v>
      </c>
      <c r="I518" s="75">
        <v>1903</v>
      </c>
      <c r="J518" s="75">
        <v>9423</v>
      </c>
      <c r="K518" s="75">
        <v>4820</v>
      </c>
      <c r="L518" s="88">
        <f t="shared" si="466"/>
        <v>0.35616640803960686</v>
      </c>
      <c r="M518" s="89">
        <f t="shared" si="464"/>
        <v>12874.75</v>
      </c>
      <c r="N518" s="89">
        <f t="shared" si="465"/>
        <v>71249</v>
      </c>
      <c r="O518" s="89">
        <f t="shared" si="460"/>
        <v>84123.75</v>
      </c>
      <c r="P518" s="89">
        <f t="shared" si="461"/>
        <v>18603000.385000002</v>
      </c>
      <c r="Q518" s="89">
        <f t="shared" si="462"/>
        <v>1756.75</v>
      </c>
      <c r="R518" s="50" t="s">
        <v>15</v>
      </c>
      <c r="S518" s="4"/>
    </row>
    <row r="519" spans="1:19">
      <c r="A519" s="5">
        <v>39767</v>
      </c>
      <c r="B519" s="8">
        <v>45</v>
      </c>
      <c r="C519" s="102">
        <f t="shared" si="467"/>
        <v>39760</v>
      </c>
      <c r="E519" s="75">
        <v>15082</v>
      </c>
      <c r="F519" s="75">
        <v>77947</v>
      </c>
      <c r="G519" s="80">
        <f t="shared" si="468"/>
        <v>93029</v>
      </c>
      <c r="H519" s="76">
        <v>20026629.239999998</v>
      </c>
      <c r="I519" s="75">
        <v>1883</v>
      </c>
      <c r="J519" s="75">
        <v>9879</v>
      </c>
      <c r="K519" s="75">
        <v>5840</v>
      </c>
      <c r="L519" s="88">
        <f t="shared" si="466"/>
        <v>0.38721654952924017</v>
      </c>
      <c r="M519" s="89">
        <f t="shared" si="464"/>
        <v>13515</v>
      </c>
      <c r="N519" s="89">
        <f t="shared" si="465"/>
        <v>73848.25</v>
      </c>
      <c r="O519" s="89">
        <f t="shared" si="460"/>
        <v>87363.25</v>
      </c>
      <c r="P519" s="89">
        <f t="shared" si="461"/>
        <v>19148246.522500001</v>
      </c>
      <c r="Q519" s="89">
        <f t="shared" si="462"/>
        <v>1818.5</v>
      </c>
      <c r="S519" s="4"/>
    </row>
    <row r="520" spans="1:19">
      <c r="A520" s="5">
        <v>39774</v>
      </c>
      <c r="B520" s="8">
        <v>46</v>
      </c>
      <c r="C520" s="102">
        <f t="shared" si="467"/>
        <v>39767</v>
      </c>
      <c r="E520" s="75">
        <v>21583</v>
      </c>
      <c r="F520" s="75">
        <v>84289</v>
      </c>
      <c r="G520" s="80">
        <f t="shared" si="468"/>
        <v>105872</v>
      </c>
      <c r="H520" s="76">
        <v>22158634.990000002</v>
      </c>
      <c r="I520" s="75">
        <v>1961</v>
      </c>
      <c r="J520" s="75">
        <v>12548</v>
      </c>
      <c r="K520" s="75">
        <v>9908</v>
      </c>
      <c r="L520" s="88">
        <f t="shared" si="466"/>
        <v>0.45906500486494001</v>
      </c>
      <c r="M520" s="89">
        <f t="shared" si="464"/>
        <v>15652.5</v>
      </c>
      <c r="N520" s="89">
        <f t="shared" si="465"/>
        <v>77659</v>
      </c>
      <c r="O520" s="89">
        <f t="shared" ref="O520:O583" si="469">AVERAGE(G517:G520)</f>
        <v>93311.5</v>
      </c>
      <c r="P520" s="89">
        <f t="shared" ref="P520:P583" si="470">AVERAGE(H517:H520)</f>
        <v>20073977.854999997</v>
      </c>
      <c r="Q520" s="89">
        <f t="shared" ref="Q520:Q583" si="471">AVERAGE(I517:I520)</f>
        <v>1887.75</v>
      </c>
      <c r="S520" s="4"/>
    </row>
    <row r="521" spans="1:19">
      <c r="A521" s="5">
        <v>39781</v>
      </c>
      <c r="B521" s="8">
        <v>47</v>
      </c>
      <c r="C521" s="102">
        <f t="shared" si="467"/>
        <v>39774</v>
      </c>
      <c r="E521" s="75">
        <v>20650</v>
      </c>
      <c r="F521" s="75">
        <v>90284</v>
      </c>
      <c r="G521" s="80">
        <f t="shared" si="468"/>
        <v>110934</v>
      </c>
      <c r="H521" s="76">
        <v>22459924.09</v>
      </c>
      <c r="I521" s="75">
        <v>1934</v>
      </c>
      <c r="J521" s="75">
        <v>12913</v>
      </c>
      <c r="K521" s="75">
        <v>8847</v>
      </c>
      <c r="L521" s="88">
        <f t="shared" si="466"/>
        <v>0.42842615012106539</v>
      </c>
      <c r="M521" s="89">
        <f t="shared" si="464"/>
        <v>17712</v>
      </c>
      <c r="N521" s="89">
        <f t="shared" si="465"/>
        <v>81881</v>
      </c>
      <c r="O521" s="89">
        <f t="shared" si="469"/>
        <v>99593</v>
      </c>
      <c r="P521" s="89">
        <f t="shared" si="470"/>
        <v>20938280.692499999</v>
      </c>
      <c r="Q521" s="89">
        <f t="shared" si="471"/>
        <v>1920.25</v>
      </c>
      <c r="S521" s="4"/>
    </row>
    <row r="522" spans="1:19">
      <c r="A522" s="5">
        <v>39788</v>
      </c>
      <c r="B522" s="8">
        <v>48</v>
      </c>
      <c r="C522" s="102">
        <f t="shared" si="467"/>
        <v>39781</v>
      </c>
      <c r="E522" s="75">
        <v>21590</v>
      </c>
      <c r="F522" s="75">
        <v>106849</v>
      </c>
      <c r="G522" s="80">
        <f t="shared" si="468"/>
        <v>128439</v>
      </c>
      <c r="H522" s="76">
        <v>26404216.02</v>
      </c>
      <c r="I522" s="75">
        <v>2251</v>
      </c>
      <c r="J522" s="75">
        <v>14666</v>
      </c>
      <c r="K522" s="75">
        <v>7888</v>
      </c>
      <c r="L522" s="88">
        <f t="shared" si="466"/>
        <v>0.36535433070866141</v>
      </c>
      <c r="M522" s="89">
        <f t="shared" si="464"/>
        <v>19726.25</v>
      </c>
      <c r="N522" s="89">
        <f t="shared" si="465"/>
        <v>89842.25</v>
      </c>
      <c r="O522" s="89">
        <f t="shared" si="469"/>
        <v>109568.5</v>
      </c>
      <c r="P522" s="89">
        <f t="shared" si="470"/>
        <v>22762351.085000001</v>
      </c>
      <c r="Q522" s="89">
        <f t="shared" si="471"/>
        <v>2007.25</v>
      </c>
      <c r="S522" s="4"/>
    </row>
    <row r="523" spans="1:19">
      <c r="A523" s="5">
        <v>39795</v>
      </c>
      <c r="B523" s="8">
        <v>49</v>
      </c>
      <c r="C523" s="102">
        <f t="shared" si="467"/>
        <v>39788</v>
      </c>
      <c r="E523" s="75">
        <v>19182</v>
      </c>
      <c r="F523" s="75">
        <v>107958</v>
      </c>
      <c r="G523" s="80">
        <f t="shared" si="468"/>
        <v>127140</v>
      </c>
      <c r="H523" s="76">
        <v>28451804.099999998</v>
      </c>
      <c r="I523" s="75">
        <v>2293</v>
      </c>
      <c r="J523" s="75">
        <v>12972</v>
      </c>
      <c r="K523" s="75">
        <v>6877</v>
      </c>
      <c r="L523" s="88">
        <f t="shared" si="466"/>
        <v>0.35851318944844124</v>
      </c>
      <c r="M523" s="89">
        <f t="shared" si="464"/>
        <v>20751.25</v>
      </c>
      <c r="N523" s="89">
        <f t="shared" si="465"/>
        <v>97345</v>
      </c>
      <c r="O523" s="89">
        <f t="shared" si="469"/>
        <v>118096.25</v>
      </c>
      <c r="P523" s="89">
        <f t="shared" si="470"/>
        <v>24868644.799999997</v>
      </c>
      <c r="Q523" s="89">
        <f t="shared" si="471"/>
        <v>2109.75</v>
      </c>
      <c r="R523" s="50" t="s">
        <v>16</v>
      </c>
      <c r="S523" s="4"/>
    </row>
    <row r="524" spans="1:19">
      <c r="A524" s="5">
        <v>39802</v>
      </c>
      <c r="B524" s="8">
        <v>50</v>
      </c>
      <c r="C524" s="102">
        <f t="shared" si="467"/>
        <v>39795</v>
      </c>
      <c r="E524" s="75">
        <v>25977</v>
      </c>
      <c r="F524" s="75">
        <v>114916</v>
      </c>
      <c r="G524" s="80">
        <f t="shared" si="468"/>
        <v>140893</v>
      </c>
      <c r="H524" s="76">
        <v>30074580.18</v>
      </c>
      <c r="I524" s="75">
        <v>2409</v>
      </c>
      <c r="J524" s="75">
        <v>16285</v>
      </c>
      <c r="K524" s="75">
        <v>10555</v>
      </c>
      <c r="L524" s="88">
        <f t="shared" si="466"/>
        <v>0.40632097624821956</v>
      </c>
      <c r="M524" s="89">
        <f t="shared" si="464"/>
        <v>21849.75</v>
      </c>
      <c r="N524" s="89">
        <f t="shared" si="465"/>
        <v>105001.75</v>
      </c>
      <c r="O524" s="89">
        <f t="shared" si="469"/>
        <v>126851.5</v>
      </c>
      <c r="P524" s="89">
        <f t="shared" si="470"/>
        <v>26847631.097499996</v>
      </c>
      <c r="Q524" s="89">
        <f t="shared" si="471"/>
        <v>2221.75</v>
      </c>
      <c r="S524" s="4"/>
    </row>
    <row r="525" spans="1:19">
      <c r="A525" s="5">
        <v>39809</v>
      </c>
      <c r="B525" s="8">
        <v>51</v>
      </c>
      <c r="C525" s="102">
        <f t="shared" si="467"/>
        <v>39802</v>
      </c>
      <c r="E525" s="75">
        <v>27937</v>
      </c>
      <c r="F525" s="75">
        <v>120431</v>
      </c>
      <c r="G525" s="80">
        <f t="shared" si="468"/>
        <v>148368</v>
      </c>
      <c r="H525" s="76">
        <v>30162043.579999998</v>
      </c>
      <c r="I525" s="75">
        <v>2494</v>
      </c>
      <c r="J525" s="75">
        <v>17470</v>
      </c>
      <c r="K525" s="75">
        <v>11935</v>
      </c>
      <c r="L525" s="88">
        <f t="shared" si="466"/>
        <v>0.42721122525682786</v>
      </c>
      <c r="M525" s="89">
        <f t="shared" si="464"/>
        <v>23671.5</v>
      </c>
      <c r="N525" s="89">
        <f t="shared" si="465"/>
        <v>112538.5</v>
      </c>
      <c r="O525" s="89">
        <f t="shared" si="469"/>
        <v>136210</v>
      </c>
      <c r="P525" s="89">
        <f t="shared" si="470"/>
        <v>28773160.969999999</v>
      </c>
      <c r="Q525" s="89">
        <f t="shared" si="471"/>
        <v>2361.75</v>
      </c>
      <c r="S525" s="4"/>
    </row>
    <row r="526" spans="1:19">
      <c r="A526" s="5">
        <v>39816</v>
      </c>
      <c r="B526" s="8">
        <v>52</v>
      </c>
      <c r="C526" s="102">
        <f t="shared" si="467"/>
        <v>39809</v>
      </c>
      <c r="E526" s="75">
        <v>22535</v>
      </c>
      <c r="F526" s="75">
        <v>146641</v>
      </c>
      <c r="G526" s="80">
        <f t="shared" si="468"/>
        <v>169176</v>
      </c>
      <c r="H526" s="76">
        <f>31412165.52+2531120.37</f>
        <v>33943285.890000001</v>
      </c>
      <c r="I526" s="75">
        <v>2635</v>
      </c>
      <c r="J526" s="75">
        <v>14872</v>
      </c>
      <c r="K526" s="75">
        <v>8889</v>
      </c>
      <c r="L526" s="88">
        <f t="shared" si="466"/>
        <v>0.39445307299755933</v>
      </c>
      <c r="M526" s="89">
        <f t="shared" si="464"/>
        <v>23907.75</v>
      </c>
      <c r="N526" s="89">
        <f t="shared" si="465"/>
        <v>122486.5</v>
      </c>
      <c r="O526" s="89">
        <f t="shared" si="469"/>
        <v>146394.25</v>
      </c>
      <c r="P526" s="89">
        <f t="shared" si="470"/>
        <v>30657928.4375</v>
      </c>
      <c r="Q526" s="89">
        <f t="shared" si="471"/>
        <v>2457.75</v>
      </c>
      <c r="S526" s="4"/>
    </row>
    <row r="527" spans="1:19">
      <c r="A527" s="5">
        <v>39823</v>
      </c>
      <c r="B527" s="8">
        <v>1</v>
      </c>
      <c r="C527" s="102">
        <f t="shared" si="467"/>
        <v>39816</v>
      </c>
      <c r="E527" s="75">
        <v>30072</v>
      </c>
      <c r="F527" s="75">
        <v>168042</v>
      </c>
      <c r="G527" s="80">
        <f t="shared" si="468"/>
        <v>198114</v>
      </c>
      <c r="H527" s="76">
        <v>41870419.07</v>
      </c>
      <c r="I527" s="75">
        <v>2999</v>
      </c>
      <c r="J527" s="75">
        <v>21864</v>
      </c>
      <c r="K527" s="75">
        <v>7994</v>
      </c>
      <c r="L527" s="88">
        <f t="shared" si="466"/>
        <v>0.26582867783985104</v>
      </c>
      <c r="M527" s="89">
        <f t="shared" si="464"/>
        <v>26630.25</v>
      </c>
      <c r="N527" s="89">
        <f t="shared" si="465"/>
        <v>137507.5</v>
      </c>
      <c r="O527" s="89">
        <f t="shared" si="469"/>
        <v>164137.75</v>
      </c>
      <c r="P527" s="89">
        <f t="shared" si="470"/>
        <v>34012582.18</v>
      </c>
      <c r="Q527" s="89">
        <f t="shared" si="471"/>
        <v>2634.25</v>
      </c>
      <c r="S527" s="4"/>
    </row>
    <row r="528" spans="1:19">
      <c r="A528" s="5">
        <v>39830</v>
      </c>
      <c r="B528" s="8">
        <v>2</v>
      </c>
      <c r="C528" s="102">
        <f t="shared" si="467"/>
        <v>39823</v>
      </c>
      <c r="E528" s="75">
        <v>21524</v>
      </c>
      <c r="F528" s="75">
        <v>161844</v>
      </c>
      <c r="G528" s="80">
        <f t="shared" si="468"/>
        <v>183368</v>
      </c>
      <c r="H528" s="76">
        <v>42327028.239999995</v>
      </c>
      <c r="I528" s="75">
        <v>2799</v>
      </c>
      <c r="J528" s="75">
        <v>15223</v>
      </c>
      <c r="K528" s="75">
        <v>6149</v>
      </c>
      <c r="L528" s="88">
        <f t="shared" si="466"/>
        <v>0.28568110016725518</v>
      </c>
      <c r="M528" s="89">
        <f t="shared" si="464"/>
        <v>25517</v>
      </c>
      <c r="N528" s="89">
        <f t="shared" si="465"/>
        <v>149239.5</v>
      </c>
      <c r="O528" s="89">
        <f t="shared" si="469"/>
        <v>174756.5</v>
      </c>
      <c r="P528" s="89">
        <f t="shared" si="470"/>
        <v>37075694.194999993</v>
      </c>
      <c r="Q528" s="89">
        <f t="shared" si="471"/>
        <v>2731.75</v>
      </c>
      <c r="S528" s="4"/>
    </row>
    <row r="529" spans="1:19">
      <c r="A529" s="5">
        <v>39837</v>
      </c>
      <c r="B529" s="8">
        <v>3</v>
      </c>
      <c r="C529" s="102">
        <f t="shared" si="467"/>
        <v>39830</v>
      </c>
      <c r="E529" s="75">
        <v>19114</v>
      </c>
      <c r="F529" s="75">
        <v>157969</v>
      </c>
      <c r="G529" s="80">
        <f t="shared" si="468"/>
        <v>177083</v>
      </c>
      <c r="H529" s="76">
        <v>42584343.43</v>
      </c>
      <c r="I529" s="75">
        <v>2728</v>
      </c>
      <c r="J529" s="75">
        <v>12605</v>
      </c>
      <c r="K529" s="75">
        <v>6326</v>
      </c>
      <c r="L529" s="88">
        <f t="shared" si="466"/>
        <v>0.33096159882808412</v>
      </c>
      <c r="M529" s="89">
        <f t="shared" si="464"/>
        <v>23311.25</v>
      </c>
      <c r="N529" s="89">
        <f t="shared" si="465"/>
        <v>158624</v>
      </c>
      <c r="O529" s="89">
        <f t="shared" si="469"/>
        <v>181935.25</v>
      </c>
      <c r="P529" s="89">
        <f t="shared" si="470"/>
        <v>40181269.157499999</v>
      </c>
      <c r="Q529" s="89">
        <f t="shared" si="471"/>
        <v>2790.25</v>
      </c>
      <c r="S529" s="4"/>
    </row>
    <row r="530" spans="1:19">
      <c r="A530" s="5">
        <v>39844</v>
      </c>
      <c r="B530" s="8">
        <v>4</v>
      </c>
      <c r="C530" s="102">
        <f t="shared" si="467"/>
        <v>39837</v>
      </c>
      <c r="E530" s="75">
        <v>18459</v>
      </c>
      <c r="F530" s="75">
        <v>159771</v>
      </c>
      <c r="G530" s="80">
        <f t="shared" si="468"/>
        <v>178230</v>
      </c>
      <c r="H530" s="76">
        <v>43730020.689999998</v>
      </c>
      <c r="I530" s="75">
        <v>2793</v>
      </c>
      <c r="J530" s="75">
        <v>11772</v>
      </c>
      <c r="K530" s="75">
        <v>6560</v>
      </c>
      <c r="L530" s="88">
        <f t="shared" si="466"/>
        <v>0.35538219838561136</v>
      </c>
      <c r="M530" s="89">
        <f t="shared" si="464"/>
        <v>22292.25</v>
      </c>
      <c r="N530" s="89">
        <f t="shared" si="465"/>
        <v>161906.5</v>
      </c>
      <c r="O530" s="89">
        <f t="shared" si="469"/>
        <v>184198.75</v>
      </c>
      <c r="P530" s="89">
        <f t="shared" si="470"/>
        <v>42627952.857500002</v>
      </c>
      <c r="Q530" s="89">
        <f t="shared" si="471"/>
        <v>2829.75</v>
      </c>
      <c r="S530" s="4"/>
    </row>
    <row r="531" spans="1:19">
      <c r="A531" s="5">
        <v>39851</v>
      </c>
      <c r="B531" s="8">
        <v>5</v>
      </c>
      <c r="C531" s="102">
        <f t="shared" si="467"/>
        <v>39844</v>
      </c>
      <c r="E531" s="75">
        <v>20427</v>
      </c>
      <c r="F531" s="75">
        <v>162470</v>
      </c>
      <c r="G531" s="80">
        <f t="shared" si="468"/>
        <v>182897</v>
      </c>
      <c r="H531" s="76">
        <v>45040207.280000001</v>
      </c>
      <c r="I531" s="75">
        <v>2889</v>
      </c>
      <c r="J531" s="75">
        <v>12570</v>
      </c>
      <c r="K531" s="75">
        <v>7708</v>
      </c>
      <c r="L531" s="88">
        <f t="shared" si="466"/>
        <v>0.37734371175405101</v>
      </c>
      <c r="M531" s="89">
        <f t="shared" si="464"/>
        <v>19881</v>
      </c>
      <c r="N531" s="89">
        <f t="shared" si="465"/>
        <v>160513.5</v>
      </c>
      <c r="O531" s="89">
        <f t="shared" si="469"/>
        <v>180394.5</v>
      </c>
      <c r="P531" s="89">
        <f t="shared" si="470"/>
        <v>43420399.909999996</v>
      </c>
      <c r="Q531" s="89">
        <f t="shared" si="471"/>
        <v>2802.25</v>
      </c>
      <c r="S531" s="4"/>
    </row>
    <row r="532" spans="1:19">
      <c r="A532" s="5">
        <v>39858</v>
      </c>
      <c r="B532" s="8">
        <v>6</v>
      </c>
      <c r="C532" s="102">
        <f t="shared" si="467"/>
        <v>39851</v>
      </c>
      <c r="E532" s="75">
        <v>18694</v>
      </c>
      <c r="F532" s="75">
        <v>162478</v>
      </c>
      <c r="G532" s="80">
        <f t="shared" si="468"/>
        <v>181172</v>
      </c>
      <c r="H532" s="76">
        <v>44405705.039999999</v>
      </c>
      <c r="I532" s="75">
        <v>2886</v>
      </c>
      <c r="J532" s="75">
        <v>12005</v>
      </c>
      <c r="K532" s="75">
        <v>6562</v>
      </c>
      <c r="L532" s="88">
        <f t="shared" si="466"/>
        <v>0.35102171819835243</v>
      </c>
      <c r="M532" s="89">
        <f t="shared" si="464"/>
        <v>19173.5</v>
      </c>
      <c r="N532" s="89">
        <f t="shared" si="465"/>
        <v>160672</v>
      </c>
      <c r="O532" s="89">
        <f t="shared" si="469"/>
        <v>179845.5</v>
      </c>
      <c r="P532" s="89">
        <f t="shared" si="470"/>
        <v>43940069.109999999</v>
      </c>
      <c r="Q532" s="89">
        <f t="shared" si="471"/>
        <v>2824</v>
      </c>
      <c r="S532" s="4"/>
    </row>
    <row r="533" spans="1:19">
      <c r="A533" s="5">
        <v>39865</v>
      </c>
      <c r="B533" s="8">
        <v>7</v>
      </c>
      <c r="C533" s="102">
        <f t="shared" si="467"/>
        <v>39858</v>
      </c>
      <c r="E533" s="75">
        <v>16587</v>
      </c>
      <c r="F533" s="75">
        <v>162543</v>
      </c>
      <c r="G533" s="80">
        <f t="shared" si="468"/>
        <v>179130</v>
      </c>
      <c r="H533" s="76">
        <v>44591557.270000003</v>
      </c>
      <c r="I533" s="75">
        <v>2785</v>
      </c>
      <c r="J533" s="75">
        <v>10215</v>
      </c>
      <c r="K533" s="75">
        <v>6224</v>
      </c>
      <c r="L533" s="88">
        <f t="shared" si="466"/>
        <v>0.3752336166877675</v>
      </c>
      <c r="M533" s="89">
        <f t="shared" si="464"/>
        <v>18541.75</v>
      </c>
      <c r="N533" s="89">
        <f t="shared" si="465"/>
        <v>161815.5</v>
      </c>
      <c r="O533" s="89">
        <f t="shared" si="469"/>
        <v>180357.25</v>
      </c>
      <c r="P533" s="89">
        <f t="shared" si="470"/>
        <v>44441872.57</v>
      </c>
      <c r="Q533" s="89">
        <f t="shared" si="471"/>
        <v>2838.25</v>
      </c>
      <c r="S533" s="4"/>
    </row>
    <row r="534" spans="1:19">
      <c r="A534" s="5">
        <v>39872</v>
      </c>
      <c r="B534" s="8">
        <v>8</v>
      </c>
      <c r="C534" s="102">
        <f t="shared" si="467"/>
        <v>39865</v>
      </c>
      <c r="E534" s="75">
        <v>17768</v>
      </c>
      <c r="F534" s="75">
        <v>166486</v>
      </c>
      <c r="G534" s="80">
        <f t="shared" si="468"/>
        <v>184254</v>
      </c>
      <c r="H534" s="76">
        <v>45959161.019999996</v>
      </c>
      <c r="I534" s="75">
        <v>3059</v>
      </c>
      <c r="J534" s="75">
        <v>11119</v>
      </c>
      <c r="K534" s="75">
        <v>6513</v>
      </c>
      <c r="L534" s="88">
        <f t="shared" si="466"/>
        <v>0.36655785682125169</v>
      </c>
      <c r="M534" s="89">
        <f t="shared" si="464"/>
        <v>18369</v>
      </c>
      <c r="N534" s="89">
        <f t="shared" si="465"/>
        <v>163494.25</v>
      </c>
      <c r="O534" s="89">
        <f t="shared" si="469"/>
        <v>181863.25</v>
      </c>
      <c r="P534" s="89">
        <f t="shared" si="470"/>
        <v>44999157.652500004</v>
      </c>
      <c r="Q534" s="89">
        <f t="shared" si="471"/>
        <v>2904.75</v>
      </c>
      <c r="S534" s="4"/>
    </row>
    <row r="535" spans="1:19">
      <c r="A535" s="5">
        <v>39879</v>
      </c>
      <c r="B535" s="8">
        <v>9</v>
      </c>
      <c r="C535" s="102">
        <f t="shared" si="467"/>
        <v>39872</v>
      </c>
      <c r="E535" s="75">
        <v>23312</v>
      </c>
      <c r="F535" s="75">
        <v>167567</v>
      </c>
      <c r="G535" s="80">
        <f t="shared" si="468"/>
        <v>190879</v>
      </c>
      <c r="H535" s="76">
        <v>45249069.109999999</v>
      </c>
      <c r="I535" s="75">
        <v>3178</v>
      </c>
      <c r="J535" s="75">
        <v>12272</v>
      </c>
      <c r="K535" s="75">
        <v>10405</v>
      </c>
      <c r="L535" s="88">
        <f t="shared" si="466"/>
        <v>0.44633665065202471</v>
      </c>
      <c r="M535" s="89">
        <f t="shared" si="464"/>
        <v>19090.25</v>
      </c>
      <c r="N535" s="89">
        <f t="shared" si="465"/>
        <v>164768.5</v>
      </c>
      <c r="O535" s="89">
        <f t="shared" si="469"/>
        <v>183858.75</v>
      </c>
      <c r="P535" s="89">
        <f t="shared" si="470"/>
        <v>45051373.109999999</v>
      </c>
      <c r="Q535" s="89">
        <f t="shared" si="471"/>
        <v>2977</v>
      </c>
      <c r="S535" s="4"/>
    </row>
    <row r="536" spans="1:19">
      <c r="A536" s="5">
        <v>39886</v>
      </c>
      <c r="B536" s="8">
        <v>10</v>
      </c>
      <c r="C536" s="102">
        <f t="shared" si="467"/>
        <v>39879</v>
      </c>
      <c r="E536" s="75">
        <v>15697</v>
      </c>
      <c r="F536" s="75">
        <v>172443</v>
      </c>
      <c r="G536" s="80">
        <f t="shared" si="468"/>
        <v>188140</v>
      </c>
      <c r="H536" s="76">
        <v>47847735.919999994</v>
      </c>
      <c r="I536" s="75">
        <v>3419</v>
      </c>
      <c r="J536" s="75">
        <v>9644</v>
      </c>
      <c r="K536" s="75">
        <v>5970</v>
      </c>
      <c r="L536" s="88">
        <f t="shared" si="466"/>
        <v>0.38032745110530675</v>
      </c>
      <c r="M536" s="89">
        <f t="shared" si="464"/>
        <v>18341</v>
      </c>
      <c r="N536" s="89">
        <f t="shared" si="465"/>
        <v>167259.75</v>
      </c>
      <c r="O536" s="89">
        <f t="shared" si="469"/>
        <v>185600.75</v>
      </c>
      <c r="P536" s="89">
        <f t="shared" si="470"/>
        <v>45911880.829999991</v>
      </c>
      <c r="Q536" s="89">
        <f t="shared" si="471"/>
        <v>3110.25</v>
      </c>
      <c r="S536" s="4"/>
    </row>
    <row r="537" spans="1:19">
      <c r="A537" s="5">
        <v>39893</v>
      </c>
      <c r="B537" s="8">
        <v>11</v>
      </c>
      <c r="C537" s="102">
        <f t="shared" si="467"/>
        <v>39886</v>
      </c>
      <c r="E537" s="75">
        <v>15062</v>
      </c>
      <c r="F537" s="75">
        <v>166143</v>
      </c>
      <c r="G537" s="80">
        <f t="shared" si="468"/>
        <v>181205</v>
      </c>
      <c r="H537" s="76">
        <v>45743035.450000003</v>
      </c>
      <c r="I537" s="75">
        <v>3705</v>
      </c>
      <c r="J537" s="75">
        <v>8793</v>
      </c>
      <c r="K537" s="75">
        <v>6172</v>
      </c>
      <c r="L537" s="88">
        <f t="shared" si="466"/>
        <v>0.40977293852078078</v>
      </c>
      <c r="M537" s="89">
        <f t="shared" si="464"/>
        <v>17959.75</v>
      </c>
      <c r="N537" s="89">
        <f t="shared" si="465"/>
        <v>168159.75</v>
      </c>
      <c r="O537" s="89">
        <f t="shared" si="469"/>
        <v>186119.5</v>
      </c>
      <c r="P537" s="89">
        <f t="shared" si="470"/>
        <v>46199750.375</v>
      </c>
      <c r="Q537" s="89">
        <f t="shared" si="471"/>
        <v>3340.25</v>
      </c>
      <c r="S537" s="4"/>
    </row>
    <row r="538" spans="1:19">
      <c r="A538" s="5">
        <v>39900</v>
      </c>
      <c r="B538" s="8">
        <v>12</v>
      </c>
      <c r="C538" s="102">
        <f t="shared" si="467"/>
        <v>39893</v>
      </c>
      <c r="E538" s="75">
        <v>16922</v>
      </c>
      <c r="F538" s="75">
        <v>161849</v>
      </c>
      <c r="G538" s="80">
        <f t="shared" si="468"/>
        <v>178771</v>
      </c>
      <c r="H538" s="76">
        <v>45294488.110000007</v>
      </c>
      <c r="I538" s="75">
        <v>4080</v>
      </c>
      <c r="J538" s="75">
        <v>8582</v>
      </c>
      <c r="K538" s="75">
        <v>8252</v>
      </c>
      <c r="L538" s="88">
        <f t="shared" si="466"/>
        <v>0.48764921404089351</v>
      </c>
      <c r="M538" s="89">
        <f t="shared" si="464"/>
        <v>17748.25</v>
      </c>
      <c r="N538" s="89">
        <f t="shared" si="465"/>
        <v>167000.5</v>
      </c>
      <c r="O538" s="89">
        <f t="shared" si="469"/>
        <v>184748.75</v>
      </c>
      <c r="P538" s="89">
        <f t="shared" si="470"/>
        <v>46033582.147500008</v>
      </c>
      <c r="Q538" s="89">
        <f t="shared" si="471"/>
        <v>3595.5</v>
      </c>
      <c r="S538" s="4"/>
    </row>
    <row r="539" spans="1:19">
      <c r="A539" s="5">
        <v>39907</v>
      </c>
      <c r="B539" s="8">
        <v>13</v>
      </c>
      <c r="C539" s="102">
        <f t="shared" si="467"/>
        <v>39900</v>
      </c>
      <c r="E539" s="75">
        <v>16127</v>
      </c>
      <c r="F539" s="75">
        <v>160993</v>
      </c>
      <c r="G539" s="80">
        <f t="shared" si="468"/>
        <v>177120</v>
      </c>
      <c r="H539" s="76">
        <v>45293216.629999995</v>
      </c>
      <c r="I539" s="75">
        <v>4232</v>
      </c>
      <c r="J539" s="75">
        <v>8927</v>
      </c>
      <c r="K539" s="75">
        <v>7086</v>
      </c>
      <c r="L539" s="88">
        <f t="shared" si="466"/>
        <v>0.43938736280771379</v>
      </c>
      <c r="M539" s="89">
        <f t="shared" si="464"/>
        <v>15952</v>
      </c>
      <c r="N539" s="89">
        <f t="shared" si="465"/>
        <v>165357</v>
      </c>
      <c r="O539" s="89">
        <f t="shared" si="469"/>
        <v>181309</v>
      </c>
      <c r="P539" s="89">
        <f t="shared" si="470"/>
        <v>46044619.027500004</v>
      </c>
      <c r="Q539" s="89">
        <f t="shared" si="471"/>
        <v>3859</v>
      </c>
      <c r="S539" s="4"/>
    </row>
    <row r="540" spans="1:19">
      <c r="A540" s="5">
        <v>39914</v>
      </c>
      <c r="B540" s="8">
        <v>14</v>
      </c>
      <c r="C540" s="102">
        <f t="shared" si="467"/>
        <v>39907</v>
      </c>
      <c r="E540" s="75">
        <v>16996</v>
      </c>
      <c r="F540" s="75">
        <v>156662</v>
      </c>
      <c r="G540" s="80">
        <f t="shared" si="468"/>
        <v>173658</v>
      </c>
      <c r="H540" s="76">
        <v>43443501.020000003</v>
      </c>
      <c r="I540" s="75">
        <v>4512</v>
      </c>
      <c r="J540" s="75">
        <v>11150</v>
      </c>
      <c r="K540" s="75">
        <v>5770</v>
      </c>
      <c r="L540" s="88">
        <f t="shared" si="466"/>
        <v>0.33949164509296303</v>
      </c>
      <c r="M540" s="89">
        <f t="shared" si="464"/>
        <v>16276.75</v>
      </c>
      <c r="N540" s="89">
        <f t="shared" si="465"/>
        <v>161411.75</v>
      </c>
      <c r="O540" s="89">
        <f t="shared" si="469"/>
        <v>177688.5</v>
      </c>
      <c r="P540" s="89">
        <f t="shared" si="470"/>
        <v>44943560.302500002</v>
      </c>
      <c r="Q540" s="89">
        <f t="shared" si="471"/>
        <v>4132.25</v>
      </c>
      <c r="S540" s="4"/>
    </row>
    <row r="541" spans="1:19">
      <c r="A541" s="5">
        <v>39921</v>
      </c>
      <c r="B541" s="8">
        <v>15</v>
      </c>
      <c r="C541" s="102">
        <f t="shared" si="467"/>
        <v>39914</v>
      </c>
      <c r="E541" s="75">
        <v>15151</v>
      </c>
      <c r="F541" s="75">
        <v>155732</v>
      </c>
      <c r="G541" s="80">
        <f t="shared" si="468"/>
        <v>170883</v>
      </c>
      <c r="H541" s="76">
        <v>43277634.25</v>
      </c>
      <c r="I541" s="75">
        <v>4586</v>
      </c>
      <c r="J541" s="75">
        <v>10212</v>
      </c>
      <c r="K541" s="75">
        <v>4823</v>
      </c>
      <c r="L541" s="88">
        <f t="shared" si="466"/>
        <v>0.31832882317998812</v>
      </c>
      <c r="M541" s="89">
        <f t="shared" si="464"/>
        <v>16299</v>
      </c>
      <c r="N541" s="89">
        <f t="shared" si="465"/>
        <v>158809</v>
      </c>
      <c r="O541" s="89">
        <f t="shared" si="469"/>
        <v>175108</v>
      </c>
      <c r="P541" s="89">
        <f t="shared" si="470"/>
        <v>44327210.002500005</v>
      </c>
      <c r="Q541" s="89">
        <f t="shared" si="471"/>
        <v>4352.5</v>
      </c>
      <c r="S541" s="4"/>
    </row>
    <row r="542" spans="1:19">
      <c r="A542" s="5">
        <v>39928</v>
      </c>
      <c r="B542" s="8">
        <v>16</v>
      </c>
      <c r="C542" s="102">
        <f t="shared" si="467"/>
        <v>39921</v>
      </c>
      <c r="E542" s="75">
        <v>13223</v>
      </c>
      <c r="F542" s="75">
        <v>152574</v>
      </c>
      <c r="G542" s="80">
        <f t="shared" si="468"/>
        <v>165797</v>
      </c>
      <c r="H542" s="76">
        <v>42671525.510000005</v>
      </c>
      <c r="I542" s="75">
        <v>4636</v>
      </c>
      <c r="J542" s="75">
        <v>9093</v>
      </c>
      <c r="K542" s="75">
        <v>4021</v>
      </c>
      <c r="L542" s="88">
        <f t="shared" si="466"/>
        <v>0.30409135597065717</v>
      </c>
      <c r="M542" s="89">
        <f t="shared" si="464"/>
        <v>15374.25</v>
      </c>
      <c r="N542" s="89">
        <f t="shared" si="465"/>
        <v>156490.25</v>
      </c>
      <c r="O542" s="89">
        <f t="shared" si="469"/>
        <v>171864.5</v>
      </c>
      <c r="P542" s="89">
        <f t="shared" si="470"/>
        <v>43671469.352500007</v>
      </c>
      <c r="Q542" s="89">
        <f t="shared" si="471"/>
        <v>4491.5</v>
      </c>
      <c r="S542" s="4"/>
    </row>
    <row r="543" spans="1:19">
      <c r="A543" s="5">
        <v>39935</v>
      </c>
      <c r="B543" s="8">
        <v>17</v>
      </c>
      <c r="C543" s="102">
        <f t="shared" si="467"/>
        <v>39928</v>
      </c>
      <c r="E543" s="75">
        <v>14313</v>
      </c>
      <c r="F543" s="75">
        <v>150146</v>
      </c>
      <c r="G543" s="80">
        <f t="shared" si="468"/>
        <v>164459</v>
      </c>
      <c r="H543" s="76">
        <v>41523124.740000002</v>
      </c>
      <c r="I543" s="75">
        <v>4639</v>
      </c>
      <c r="J543" s="75">
        <v>8250</v>
      </c>
      <c r="K543" s="75">
        <v>5943</v>
      </c>
      <c r="L543" s="91">
        <f t="shared" si="466"/>
        <v>0.41521693565290296</v>
      </c>
      <c r="M543" s="92">
        <f t="shared" si="464"/>
        <v>14920.75</v>
      </c>
      <c r="N543" s="89">
        <f t="shared" si="465"/>
        <v>153778.5</v>
      </c>
      <c r="O543" s="89">
        <f t="shared" si="469"/>
        <v>168699.25</v>
      </c>
      <c r="P543" s="89">
        <f t="shared" si="470"/>
        <v>42728946.380000003</v>
      </c>
      <c r="Q543" s="89">
        <f t="shared" si="471"/>
        <v>4593.25</v>
      </c>
      <c r="S543" s="4"/>
    </row>
    <row r="544" spans="1:19">
      <c r="A544" s="5">
        <v>39942</v>
      </c>
      <c r="B544" s="8">
        <v>18</v>
      </c>
      <c r="C544" s="102">
        <f t="shared" si="467"/>
        <v>39935</v>
      </c>
      <c r="E544" s="75">
        <v>16477</v>
      </c>
      <c r="F544" s="75">
        <v>148851</v>
      </c>
      <c r="G544" s="80">
        <f t="shared" si="468"/>
        <v>165328</v>
      </c>
      <c r="H544" s="76">
        <v>41476216.330000006</v>
      </c>
      <c r="I544" s="75">
        <v>4634</v>
      </c>
      <c r="J544" s="75">
        <v>8891</v>
      </c>
      <c r="K544" s="75">
        <v>7496</v>
      </c>
      <c r="L544" s="91">
        <f t="shared" si="466"/>
        <v>0.45493718516720277</v>
      </c>
      <c r="M544" s="92">
        <f t="shared" si="464"/>
        <v>14791</v>
      </c>
      <c r="N544" s="89">
        <f t="shared" si="465"/>
        <v>151825.75</v>
      </c>
      <c r="O544" s="89">
        <f t="shared" si="469"/>
        <v>166616.75</v>
      </c>
      <c r="P544" s="89">
        <f t="shared" si="470"/>
        <v>42237125.207500003</v>
      </c>
      <c r="Q544" s="89">
        <f t="shared" si="471"/>
        <v>4623.75</v>
      </c>
      <c r="S544" s="4"/>
    </row>
    <row r="545" spans="1:19">
      <c r="A545" s="5">
        <v>39949</v>
      </c>
      <c r="B545" s="8">
        <v>19</v>
      </c>
      <c r="C545" s="102">
        <f t="shared" si="467"/>
        <v>39942</v>
      </c>
      <c r="E545" s="75">
        <v>13403</v>
      </c>
      <c r="F545" s="75">
        <v>150641</v>
      </c>
      <c r="G545" s="80">
        <f t="shared" si="468"/>
        <v>164044</v>
      </c>
      <c r="H545" s="76">
        <v>41896737.010000005</v>
      </c>
      <c r="I545" s="75">
        <v>4691</v>
      </c>
      <c r="J545" s="75">
        <v>8165</v>
      </c>
      <c r="K545" s="75">
        <v>5151</v>
      </c>
      <c r="L545" s="91">
        <f t="shared" si="466"/>
        <v>0.38431694396776839</v>
      </c>
      <c r="M545" s="92">
        <f t="shared" si="464"/>
        <v>14354</v>
      </c>
      <c r="N545" s="89">
        <f t="shared" si="465"/>
        <v>150553</v>
      </c>
      <c r="O545" s="89">
        <f t="shared" si="469"/>
        <v>164907</v>
      </c>
      <c r="P545" s="89">
        <f t="shared" si="470"/>
        <v>41891900.897500008</v>
      </c>
      <c r="Q545" s="89">
        <f t="shared" si="471"/>
        <v>4650</v>
      </c>
      <c r="S545" s="4"/>
    </row>
    <row r="546" spans="1:19">
      <c r="A546" s="5">
        <v>39956</v>
      </c>
      <c r="B546" s="8">
        <v>20</v>
      </c>
      <c r="C546" s="102">
        <f t="shared" si="467"/>
        <v>39949</v>
      </c>
      <c r="E546" s="75">
        <v>12591</v>
      </c>
      <c r="F546" s="75">
        <v>150280</v>
      </c>
      <c r="G546" s="80">
        <f t="shared" si="468"/>
        <v>162871</v>
      </c>
      <c r="H546" s="76">
        <v>42169856</v>
      </c>
      <c r="I546" s="75">
        <v>4677</v>
      </c>
      <c r="J546" s="75">
        <v>8039</v>
      </c>
      <c r="K546" s="75">
        <v>4472</v>
      </c>
      <c r="L546" s="91">
        <f t="shared" si="466"/>
        <v>0.35517433087125727</v>
      </c>
      <c r="M546" s="92">
        <f t="shared" si="464"/>
        <v>14196</v>
      </c>
      <c r="N546" s="89">
        <f t="shared" si="465"/>
        <v>149979.5</v>
      </c>
      <c r="O546" s="89">
        <f t="shared" si="469"/>
        <v>164175.5</v>
      </c>
      <c r="P546" s="89">
        <f t="shared" si="470"/>
        <v>41766483.520000003</v>
      </c>
      <c r="Q546" s="89">
        <f t="shared" si="471"/>
        <v>4660.25</v>
      </c>
      <c r="S546" s="4"/>
    </row>
    <row r="547" spans="1:19">
      <c r="A547" s="5">
        <v>39963</v>
      </c>
      <c r="B547" s="8">
        <v>21</v>
      </c>
      <c r="C547" s="102">
        <f t="shared" si="467"/>
        <v>39956</v>
      </c>
      <c r="E547" s="75">
        <v>11803</v>
      </c>
      <c r="F547" s="75">
        <v>147519</v>
      </c>
      <c r="G547" s="80">
        <f t="shared" si="468"/>
        <v>159322</v>
      </c>
      <c r="H547" s="76">
        <v>41071552.490000002</v>
      </c>
      <c r="I547" s="75">
        <v>4623</v>
      </c>
      <c r="J547" s="75">
        <v>7222</v>
      </c>
      <c r="K547" s="75">
        <v>4502</v>
      </c>
      <c r="L547" s="91">
        <f t="shared" si="466"/>
        <v>0.38142845039396761</v>
      </c>
      <c r="M547" s="92">
        <f t="shared" si="464"/>
        <v>13568.5</v>
      </c>
      <c r="N547" s="89">
        <f t="shared" ref="N547:N552" si="472">AVERAGE(F544:F547)</f>
        <v>149322.75</v>
      </c>
      <c r="O547" s="89">
        <f t="shared" si="469"/>
        <v>162891.25</v>
      </c>
      <c r="P547" s="89">
        <f t="shared" si="470"/>
        <v>41653590.457500003</v>
      </c>
      <c r="Q547" s="89">
        <f t="shared" si="471"/>
        <v>4656.25</v>
      </c>
      <c r="S547" s="4"/>
    </row>
    <row r="548" spans="1:19">
      <c r="A548" s="5">
        <v>39970</v>
      </c>
      <c r="B548" s="8">
        <v>22</v>
      </c>
      <c r="C548" s="102">
        <f t="shared" si="467"/>
        <v>39963</v>
      </c>
      <c r="E548" s="75">
        <v>14735</v>
      </c>
      <c r="F548" s="75">
        <v>145594</v>
      </c>
      <c r="G548" s="80">
        <f t="shared" si="468"/>
        <v>160329</v>
      </c>
      <c r="H548" s="76">
        <v>41099555.68</v>
      </c>
      <c r="I548" s="75">
        <v>4721</v>
      </c>
      <c r="J548" s="75">
        <v>9491</v>
      </c>
      <c r="K548" s="75">
        <v>5159</v>
      </c>
      <c r="L548" s="91">
        <f t="shared" si="466"/>
        <v>0.35011876484560572</v>
      </c>
      <c r="M548" s="92">
        <f t="shared" si="464"/>
        <v>13133</v>
      </c>
      <c r="N548" s="89">
        <f t="shared" si="472"/>
        <v>148508.5</v>
      </c>
      <c r="O548" s="89">
        <f t="shared" si="469"/>
        <v>161641.5</v>
      </c>
      <c r="P548" s="89">
        <f t="shared" si="470"/>
        <v>41559425.295000002</v>
      </c>
      <c r="Q548" s="89">
        <f t="shared" si="471"/>
        <v>4678</v>
      </c>
      <c r="S548" s="4"/>
    </row>
    <row r="549" spans="1:19">
      <c r="A549" s="5">
        <v>39977</v>
      </c>
      <c r="B549" s="8">
        <v>23</v>
      </c>
      <c r="C549" s="102">
        <f t="shared" si="467"/>
        <v>39970</v>
      </c>
      <c r="E549" s="75">
        <v>12673</v>
      </c>
      <c r="F549" s="75">
        <v>145593</v>
      </c>
      <c r="G549" s="80">
        <f t="shared" si="468"/>
        <v>158266</v>
      </c>
      <c r="H549" s="76">
        <v>40713927.43</v>
      </c>
      <c r="I549" s="75">
        <v>4727</v>
      </c>
      <c r="J549" s="75">
        <v>8008</v>
      </c>
      <c r="K549" s="75">
        <v>4572</v>
      </c>
      <c r="L549" s="91">
        <f t="shared" si="466"/>
        <v>0.36076698492858833</v>
      </c>
      <c r="M549" s="92">
        <f t="shared" si="464"/>
        <v>12950.5</v>
      </c>
      <c r="N549" s="89">
        <f t="shared" si="472"/>
        <v>147246.5</v>
      </c>
      <c r="O549" s="89">
        <f t="shared" si="469"/>
        <v>160197</v>
      </c>
      <c r="P549" s="89">
        <f t="shared" si="470"/>
        <v>41263722.900000006</v>
      </c>
      <c r="Q549" s="89">
        <f t="shared" si="471"/>
        <v>4687</v>
      </c>
      <c r="S549" s="4"/>
    </row>
    <row r="550" spans="1:19">
      <c r="A550" s="5">
        <v>39984</v>
      </c>
      <c r="B550" s="8">
        <v>24</v>
      </c>
      <c r="C550" s="102">
        <f t="shared" si="467"/>
        <v>39977</v>
      </c>
      <c r="E550" s="75">
        <v>10876</v>
      </c>
      <c r="F550" s="75">
        <v>143402</v>
      </c>
      <c r="G550" s="80">
        <f t="shared" si="468"/>
        <v>154278</v>
      </c>
      <c r="H550" s="76">
        <v>40494383.620000005</v>
      </c>
      <c r="I550" s="75">
        <v>4915</v>
      </c>
      <c r="J550" s="75">
        <v>7138</v>
      </c>
      <c r="K550" s="75">
        <v>3674</v>
      </c>
      <c r="L550" s="91">
        <f t="shared" si="466"/>
        <v>0.33780801765354912</v>
      </c>
      <c r="M550" s="92">
        <f t="shared" si="464"/>
        <v>12521.75</v>
      </c>
      <c r="N550" s="89">
        <f t="shared" si="472"/>
        <v>145527</v>
      </c>
      <c r="O550" s="89">
        <f t="shared" si="469"/>
        <v>158048.75</v>
      </c>
      <c r="P550" s="89">
        <f t="shared" si="470"/>
        <v>40844854.805</v>
      </c>
      <c r="Q550" s="89">
        <f t="shared" si="471"/>
        <v>4746.5</v>
      </c>
      <c r="S550" s="4"/>
    </row>
    <row r="551" spans="1:19">
      <c r="A551" s="5">
        <v>39991</v>
      </c>
      <c r="B551" s="8">
        <v>25</v>
      </c>
      <c r="C551" s="102">
        <f t="shared" si="467"/>
        <v>39984</v>
      </c>
      <c r="E551" s="75">
        <v>10923</v>
      </c>
      <c r="F551" s="75">
        <v>138135</v>
      </c>
      <c r="G551" s="80">
        <f t="shared" si="468"/>
        <v>149058</v>
      </c>
      <c r="H551" s="76">
        <v>39138718.619999997</v>
      </c>
      <c r="I551" s="75">
        <v>5110</v>
      </c>
      <c r="J551" s="75">
        <v>6795</v>
      </c>
      <c r="K551" s="75">
        <v>4042</v>
      </c>
      <c r="L551" s="91">
        <f t="shared" si="466"/>
        <v>0.37004485947084137</v>
      </c>
      <c r="M551" s="92">
        <f t="shared" ref="M551:M614" si="473">AVERAGE(E548:E551)</f>
        <v>12301.75</v>
      </c>
      <c r="N551" s="89">
        <f t="shared" si="472"/>
        <v>143181</v>
      </c>
      <c r="O551" s="89">
        <f t="shared" si="469"/>
        <v>155482.75</v>
      </c>
      <c r="P551" s="89">
        <f t="shared" si="470"/>
        <v>40361646.337499999</v>
      </c>
      <c r="Q551" s="89">
        <f t="shared" si="471"/>
        <v>4868.25</v>
      </c>
      <c r="S551" s="4"/>
    </row>
    <row r="552" spans="1:19">
      <c r="A552" s="5">
        <v>39998</v>
      </c>
      <c r="B552" s="8">
        <v>26</v>
      </c>
      <c r="C552" s="102">
        <f t="shared" si="467"/>
        <v>39991</v>
      </c>
      <c r="E552" s="75">
        <v>16788</v>
      </c>
      <c r="F552" s="75">
        <v>133806</v>
      </c>
      <c r="G552" s="80">
        <f t="shared" si="468"/>
        <v>150594</v>
      </c>
      <c r="H552" s="76">
        <v>37317931.019999996</v>
      </c>
      <c r="I552" s="75">
        <v>5132</v>
      </c>
      <c r="J552" s="75">
        <v>9704</v>
      </c>
      <c r="K552" s="75">
        <v>7018</v>
      </c>
      <c r="L552" s="91">
        <f t="shared" si="466"/>
        <v>0.4180366928758637</v>
      </c>
      <c r="M552" s="92">
        <f t="shared" si="473"/>
        <v>12815</v>
      </c>
      <c r="N552" s="89">
        <f t="shared" si="472"/>
        <v>140234</v>
      </c>
      <c r="O552" s="89">
        <f t="shared" si="469"/>
        <v>153049</v>
      </c>
      <c r="P552" s="89">
        <f t="shared" si="470"/>
        <v>39416240.172499999</v>
      </c>
      <c r="Q552" s="89">
        <f t="shared" si="471"/>
        <v>4971</v>
      </c>
      <c r="S552" s="4"/>
    </row>
    <row r="553" spans="1:19">
      <c r="A553" s="5">
        <v>40005</v>
      </c>
      <c r="B553" s="8">
        <v>27</v>
      </c>
      <c r="C553" s="102">
        <f t="shared" si="467"/>
        <v>39998</v>
      </c>
      <c r="E553" s="75">
        <v>14240</v>
      </c>
      <c r="F553" s="75">
        <v>138267</v>
      </c>
      <c r="G553" s="80">
        <f t="shared" si="468"/>
        <v>152507</v>
      </c>
      <c r="H553" s="76">
        <v>36727055.560000002</v>
      </c>
      <c r="I553" s="75">
        <v>5158</v>
      </c>
      <c r="J553" s="75">
        <v>8760</v>
      </c>
      <c r="K553" s="75">
        <v>5375</v>
      </c>
      <c r="L553" s="91">
        <f t="shared" si="466"/>
        <v>0.37745786516853935</v>
      </c>
      <c r="M553" s="92">
        <f t="shared" si="473"/>
        <v>13206.75</v>
      </c>
      <c r="N553" s="89">
        <f t="shared" ref="N553:N558" si="474">AVERAGE(F550:F553)</f>
        <v>138402.5</v>
      </c>
      <c r="O553" s="89">
        <f t="shared" si="469"/>
        <v>151609.25</v>
      </c>
      <c r="P553" s="89">
        <f t="shared" si="470"/>
        <v>38419522.204999998</v>
      </c>
      <c r="Q553" s="89">
        <f t="shared" si="471"/>
        <v>5078.75</v>
      </c>
      <c r="S553" s="4"/>
    </row>
    <row r="554" spans="1:19">
      <c r="A554" s="5">
        <v>40012</v>
      </c>
      <c r="B554" s="8">
        <v>28</v>
      </c>
      <c r="C554" s="102">
        <f t="shared" si="467"/>
        <v>40005</v>
      </c>
      <c r="E554" s="75">
        <v>14537</v>
      </c>
      <c r="F554" s="75">
        <v>136118</v>
      </c>
      <c r="G554" s="80">
        <f t="shared" si="468"/>
        <v>150655</v>
      </c>
      <c r="H554" s="76">
        <v>36746852.32</v>
      </c>
      <c r="I554" s="75">
        <v>5099</v>
      </c>
      <c r="J554" s="75">
        <v>9845</v>
      </c>
      <c r="K554" s="75">
        <v>4608</v>
      </c>
      <c r="L554" s="91">
        <f t="shared" si="466"/>
        <v>0.31698424709362316</v>
      </c>
      <c r="M554" s="92">
        <f t="shared" si="473"/>
        <v>14122</v>
      </c>
      <c r="N554" s="89">
        <f t="shared" si="474"/>
        <v>136581.5</v>
      </c>
      <c r="O554" s="89">
        <f t="shared" si="469"/>
        <v>150703.5</v>
      </c>
      <c r="P554" s="89">
        <f t="shared" si="470"/>
        <v>37482639.379999995</v>
      </c>
      <c r="Q554" s="89">
        <f t="shared" si="471"/>
        <v>5124.75</v>
      </c>
      <c r="S554" s="4"/>
    </row>
    <row r="555" spans="1:19">
      <c r="A555" s="5">
        <v>40019</v>
      </c>
      <c r="B555" s="8">
        <v>29</v>
      </c>
      <c r="C555" s="102">
        <f t="shared" si="467"/>
        <v>40012</v>
      </c>
      <c r="E555" s="75">
        <v>10967</v>
      </c>
      <c r="F555" s="75">
        <v>128965</v>
      </c>
      <c r="G555" s="80">
        <f t="shared" si="468"/>
        <v>139932</v>
      </c>
      <c r="H555" s="76">
        <v>34942323.450000003</v>
      </c>
      <c r="I555" s="75">
        <v>4796</v>
      </c>
      <c r="J555" s="75">
        <v>7538</v>
      </c>
      <c r="K555" s="75">
        <v>3325</v>
      </c>
      <c r="L555" s="91">
        <f t="shared" si="466"/>
        <v>0.30318227409501231</v>
      </c>
      <c r="M555" s="92">
        <f t="shared" si="473"/>
        <v>14133</v>
      </c>
      <c r="N555" s="89">
        <f t="shared" si="474"/>
        <v>134289</v>
      </c>
      <c r="O555" s="89">
        <f t="shared" si="469"/>
        <v>148422</v>
      </c>
      <c r="P555" s="89">
        <f t="shared" si="470"/>
        <v>36433540.587500006</v>
      </c>
      <c r="Q555" s="89">
        <f t="shared" si="471"/>
        <v>5046.25</v>
      </c>
      <c r="S555" s="4"/>
    </row>
    <row r="556" spans="1:19">
      <c r="A556" s="5">
        <v>40026</v>
      </c>
      <c r="B556" s="8">
        <v>30</v>
      </c>
      <c r="C556" s="102">
        <f t="shared" si="467"/>
        <v>40019</v>
      </c>
      <c r="E556" s="75">
        <v>9527</v>
      </c>
      <c r="F556" s="75">
        <v>122075</v>
      </c>
      <c r="G556" s="80">
        <f t="shared" si="468"/>
        <v>131602</v>
      </c>
      <c r="H556" s="76">
        <v>33529306.219999999</v>
      </c>
      <c r="I556" s="75">
        <v>4587</v>
      </c>
      <c r="J556" s="75">
        <v>6614</v>
      </c>
      <c r="K556" s="75">
        <v>2834</v>
      </c>
      <c r="L556" s="91">
        <f t="shared" si="466"/>
        <v>0.29747034743360973</v>
      </c>
      <c r="M556" s="92">
        <f t="shared" si="473"/>
        <v>12317.75</v>
      </c>
      <c r="N556" s="89">
        <f t="shared" si="474"/>
        <v>131356.25</v>
      </c>
      <c r="O556" s="89">
        <f t="shared" si="469"/>
        <v>143674</v>
      </c>
      <c r="P556" s="89">
        <f t="shared" si="470"/>
        <v>35486384.387500003</v>
      </c>
      <c r="Q556" s="89">
        <f t="shared" si="471"/>
        <v>4910</v>
      </c>
      <c r="S556" s="4"/>
    </row>
    <row r="557" spans="1:19">
      <c r="A557" s="5">
        <v>40033</v>
      </c>
      <c r="B557" s="8">
        <v>31</v>
      </c>
      <c r="C557" s="102">
        <f t="shared" si="467"/>
        <v>40026</v>
      </c>
      <c r="E557" s="75">
        <v>9740</v>
      </c>
      <c r="F557" s="75">
        <v>115999</v>
      </c>
      <c r="G557" s="80">
        <f t="shared" si="468"/>
        <v>125739</v>
      </c>
      <c r="H557" s="76">
        <v>31908464.66</v>
      </c>
      <c r="I557" s="75">
        <v>4265</v>
      </c>
      <c r="J557" s="75">
        <v>6612</v>
      </c>
      <c r="K557" s="75">
        <v>3041</v>
      </c>
      <c r="L557" s="91">
        <f t="shared" si="466"/>
        <v>0.31221765913757699</v>
      </c>
      <c r="M557" s="92">
        <f t="shared" si="473"/>
        <v>11192.75</v>
      </c>
      <c r="N557" s="89">
        <f t="shared" si="474"/>
        <v>125789.25</v>
      </c>
      <c r="O557" s="89">
        <f t="shared" si="469"/>
        <v>136982</v>
      </c>
      <c r="P557" s="89">
        <f t="shared" si="470"/>
        <v>34281736.662500001</v>
      </c>
      <c r="Q557" s="89">
        <f t="shared" si="471"/>
        <v>4686.75</v>
      </c>
      <c r="S557" s="4"/>
    </row>
    <row r="558" spans="1:19">
      <c r="A558" s="5">
        <v>40040</v>
      </c>
      <c r="B558" s="8">
        <v>32</v>
      </c>
      <c r="C558" s="102">
        <f t="shared" si="467"/>
        <v>40033</v>
      </c>
      <c r="E558" s="75">
        <v>9634</v>
      </c>
      <c r="F558" s="75">
        <v>113509</v>
      </c>
      <c r="G558" s="80">
        <f t="shared" si="468"/>
        <v>123143</v>
      </c>
      <c r="H558" s="76">
        <v>31080665.560000002</v>
      </c>
      <c r="I558" s="75">
        <v>4342</v>
      </c>
      <c r="J558" s="75">
        <v>6583</v>
      </c>
      <c r="K558" s="75">
        <v>2962</v>
      </c>
      <c r="L558" s="91">
        <f t="shared" si="466"/>
        <v>0.30745277143450278</v>
      </c>
      <c r="M558" s="92">
        <f t="shared" si="473"/>
        <v>9967</v>
      </c>
      <c r="N558" s="89">
        <f t="shared" si="474"/>
        <v>120137</v>
      </c>
      <c r="O558" s="89">
        <f t="shared" si="469"/>
        <v>130104</v>
      </c>
      <c r="P558" s="89">
        <f t="shared" si="470"/>
        <v>32865189.9725</v>
      </c>
      <c r="Q558" s="89">
        <f t="shared" si="471"/>
        <v>4497.5</v>
      </c>
      <c r="S558" s="4"/>
    </row>
    <row r="559" spans="1:19">
      <c r="A559" s="5">
        <v>40047</v>
      </c>
      <c r="B559" s="8">
        <v>33</v>
      </c>
      <c r="C559" s="102">
        <f t="shared" si="467"/>
        <v>40040</v>
      </c>
      <c r="E559" s="75">
        <v>9292</v>
      </c>
      <c r="F559" s="75">
        <v>110645</v>
      </c>
      <c r="G559" s="80">
        <f t="shared" si="468"/>
        <v>119937</v>
      </c>
      <c r="H559" s="76">
        <v>30324997.129999999</v>
      </c>
      <c r="I559" s="75">
        <v>4253</v>
      </c>
      <c r="J559" s="75">
        <v>6315</v>
      </c>
      <c r="K559" s="75">
        <v>2897</v>
      </c>
      <c r="L559" s="91">
        <f t="shared" si="466"/>
        <v>0.31177356866121397</v>
      </c>
      <c r="M559" s="92">
        <f t="shared" si="473"/>
        <v>9548.25</v>
      </c>
      <c r="N559" s="89">
        <f t="shared" ref="N559:N565" si="475">AVERAGE(F556:F559)</f>
        <v>115557</v>
      </c>
      <c r="O559" s="89">
        <f t="shared" si="469"/>
        <v>125105.25</v>
      </c>
      <c r="P559" s="89">
        <f t="shared" si="470"/>
        <v>31710858.392499998</v>
      </c>
      <c r="Q559" s="89">
        <f t="shared" si="471"/>
        <v>4361.75</v>
      </c>
      <c r="S559" s="4"/>
    </row>
    <row r="560" spans="1:19">
      <c r="A560" s="5">
        <v>40054</v>
      </c>
      <c r="B560" s="8">
        <v>34</v>
      </c>
      <c r="C560" s="102">
        <f t="shared" si="467"/>
        <v>40047</v>
      </c>
      <c r="E560" s="75">
        <v>9330</v>
      </c>
      <c r="F560" s="75">
        <v>106755</v>
      </c>
      <c r="G560" s="80">
        <f t="shared" si="468"/>
        <v>116085</v>
      </c>
      <c r="H560" s="76">
        <v>29178176.84</v>
      </c>
      <c r="I560" s="75">
        <v>4119</v>
      </c>
      <c r="J560" s="75">
        <v>6009</v>
      </c>
      <c r="K560" s="75">
        <v>3248</v>
      </c>
      <c r="L560" s="91">
        <f t="shared" si="466"/>
        <v>0.34812433011789923</v>
      </c>
      <c r="M560" s="92">
        <f t="shared" si="473"/>
        <v>9499</v>
      </c>
      <c r="N560" s="89">
        <f t="shared" si="475"/>
        <v>111727</v>
      </c>
      <c r="O560" s="89">
        <f t="shared" si="469"/>
        <v>121226</v>
      </c>
      <c r="P560" s="89">
        <f t="shared" si="470"/>
        <v>30623076.047499999</v>
      </c>
      <c r="Q560" s="89">
        <f t="shared" si="471"/>
        <v>4244.75</v>
      </c>
      <c r="S560" s="4"/>
    </row>
    <row r="561" spans="1:19">
      <c r="A561" s="5">
        <v>40061</v>
      </c>
      <c r="B561" s="8">
        <v>35</v>
      </c>
      <c r="C561" s="102">
        <f t="shared" si="467"/>
        <v>40054</v>
      </c>
      <c r="E561" s="75">
        <v>10231</v>
      </c>
      <c r="F561" s="75">
        <v>103522</v>
      </c>
      <c r="G561" s="80">
        <f t="shared" si="468"/>
        <v>113753</v>
      </c>
      <c r="H561" s="76">
        <v>28729155.07</v>
      </c>
      <c r="I561" s="75">
        <v>3977</v>
      </c>
      <c r="J561" s="75">
        <v>6442</v>
      </c>
      <c r="K561" s="75">
        <v>3719</v>
      </c>
      <c r="L561" s="91">
        <f t="shared" si="466"/>
        <v>0.36350307887792005</v>
      </c>
      <c r="M561" s="92">
        <f t="shared" si="473"/>
        <v>9621.75</v>
      </c>
      <c r="N561" s="89">
        <f t="shared" si="475"/>
        <v>108607.75</v>
      </c>
      <c r="O561" s="89">
        <f t="shared" si="469"/>
        <v>118229.5</v>
      </c>
      <c r="P561" s="89">
        <f t="shared" si="470"/>
        <v>29828248.649999999</v>
      </c>
      <c r="Q561" s="89">
        <f t="shared" si="471"/>
        <v>4172.75</v>
      </c>
      <c r="S561" s="4"/>
    </row>
    <row r="562" spans="1:19">
      <c r="A562" s="5">
        <v>40068</v>
      </c>
      <c r="B562" s="8">
        <v>36</v>
      </c>
      <c r="C562" s="102">
        <f t="shared" si="467"/>
        <v>40061</v>
      </c>
      <c r="E562" s="75">
        <v>8398</v>
      </c>
      <c r="F562" s="75">
        <v>100661</v>
      </c>
      <c r="G562" s="80">
        <f t="shared" si="468"/>
        <v>109059</v>
      </c>
      <c r="H562" s="76">
        <v>27753810.129999999</v>
      </c>
      <c r="I562" s="75">
        <v>3929</v>
      </c>
      <c r="J562" s="75">
        <v>5238</v>
      </c>
      <c r="K562" s="75">
        <v>3094</v>
      </c>
      <c r="L562" s="91">
        <f t="shared" si="466"/>
        <v>0.36842105263157893</v>
      </c>
      <c r="M562" s="92">
        <f t="shared" si="473"/>
        <v>9312.75</v>
      </c>
      <c r="N562" s="89">
        <f t="shared" si="475"/>
        <v>105395.75</v>
      </c>
      <c r="O562" s="89">
        <f t="shared" si="469"/>
        <v>114708.5</v>
      </c>
      <c r="P562" s="89">
        <f t="shared" si="470"/>
        <v>28996534.792499997</v>
      </c>
      <c r="Q562" s="89">
        <f t="shared" si="471"/>
        <v>4069.5</v>
      </c>
      <c r="S562" s="4"/>
    </row>
    <row r="563" spans="1:19">
      <c r="A563" s="5">
        <v>40075</v>
      </c>
      <c r="B563" s="8">
        <v>37</v>
      </c>
      <c r="C563" s="102">
        <f t="shared" si="467"/>
        <v>40068</v>
      </c>
      <c r="E563" s="75">
        <v>8108</v>
      </c>
      <c r="F563" s="75">
        <v>99109</v>
      </c>
      <c r="G563" s="80">
        <f t="shared" si="468"/>
        <v>107217</v>
      </c>
      <c r="H563" s="76">
        <v>27485888.559999999</v>
      </c>
      <c r="I563" s="75">
        <v>3822</v>
      </c>
      <c r="J563" s="75">
        <v>5451</v>
      </c>
      <c r="K563" s="75">
        <v>2587</v>
      </c>
      <c r="L563" s="91">
        <f t="shared" si="466"/>
        <v>0.31906758756783427</v>
      </c>
      <c r="M563" s="92">
        <f t="shared" si="473"/>
        <v>9016.75</v>
      </c>
      <c r="N563" s="89">
        <f t="shared" si="475"/>
        <v>102511.75</v>
      </c>
      <c r="O563" s="89">
        <f t="shared" si="469"/>
        <v>111528.5</v>
      </c>
      <c r="P563" s="89">
        <f t="shared" si="470"/>
        <v>28286757.649999999</v>
      </c>
      <c r="Q563" s="89">
        <f t="shared" si="471"/>
        <v>3961.75</v>
      </c>
      <c r="S563" s="4"/>
    </row>
    <row r="564" spans="1:19">
      <c r="A564" s="5">
        <v>40082</v>
      </c>
      <c r="B564" s="8">
        <v>38</v>
      </c>
      <c r="C564" s="102">
        <f t="shared" si="467"/>
        <v>40075</v>
      </c>
      <c r="E564" s="75">
        <v>8975</v>
      </c>
      <c r="F564" s="75">
        <v>96428</v>
      </c>
      <c r="G564" s="80">
        <f t="shared" si="468"/>
        <v>105403</v>
      </c>
      <c r="H564" s="76">
        <v>26696363.010000002</v>
      </c>
      <c r="I564" s="75">
        <v>3832</v>
      </c>
      <c r="J564" s="75">
        <v>5635</v>
      </c>
      <c r="K564" s="75">
        <v>3263</v>
      </c>
      <c r="L564" s="88">
        <f t="shared" si="466"/>
        <v>0.36356545961002784</v>
      </c>
      <c r="M564" s="92">
        <f t="shared" si="473"/>
        <v>8928</v>
      </c>
      <c r="N564" s="89">
        <f t="shared" si="475"/>
        <v>99930</v>
      </c>
      <c r="O564" s="89">
        <f t="shared" si="469"/>
        <v>108858</v>
      </c>
      <c r="P564" s="89">
        <f t="shared" si="470"/>
        <v>27666304.192500003</v>
      </c>
      <c r="Q564" s="89">
        <f t="shared" si="471"/>
        <v>3890</v>
      </c>
      <c r="S564" s="4"/>
    </row>
    <row r="565" spans="1:19">
      <c r="A565" s="5">
        <v>40089</v>
      </c>
      <c r="B565" s="8">
        <v>39</v>
      </c>
      <c r="C565" s="102">
        <f t="shared" si="467"/>
        <v>40082</v>
      </c>
      <c r="E565" s="75">
        <v>9045</v>
      </c>
      <c r="F565" s="75">
        <v>95013</v>
      </c>
      <c r="G565" s="80">
        <f t="shared" si="468"/>
        <v>104058</v>
      </c>
      <c r="H565" s="76">
        <v>26251718.84</v>
      </c>
      <c r="I565" s="75">
        <v>3645</v>
      </c>
      <c r="J565" s="75">
        <v>6019</v>
      </c>
      <c r="K565" s="75">
        <v>2924</v>
      </c>
      <c r="L565" s="88">
        <f t="shared" si="466"/>
        <v>0.32327252625760089</v>
      </c>
      <c r="M565" s="92">
        <f t="shared" si="473"/>
        <v>8631.5</v>
      </c>
      <c r="N565" s="89">
        <f t="shared" si="475"/>
        <v>97802.75</v>
      </c>
      <c r="O565" s="89">
        <f t="shared" si="469"/>
        <v>106434.25</v>
      </c>
      <c r="P565" s="89">
        <f t="shared" si="470"/>
        <v>27046945.135000002</v>
      </c>
      <c r="Q565" s="89">
        <f t="shared" si="471"/>
        <v>3807</v>
      </c>
      <c r="S565" s="4"/>
    </row>
    <row r="566" spans="1:19">
      <c r="A566" s="5">
        <v>40096</v>
      </c>
      <c r="B566" s="8">
        <v>40</v>
      </c>
      <c r="C566" s="102">
        <f t="shared" si="467"/>
        <v>40089</v>
      </c>
      <c r="E566" s="75">
        <v>14330</v>
      </c>
      <c r="F566" s="75">
        <v>92633</v>
      </c>
      <c r="G566" s="80">
        <f t="shared" si="468"/>
        <v>106963</v>
      </c>
      <c r="H566" s="76">
        <v>25305437</v>
      </c>
      <c r="I566" s="75">
        <v>3681</v>
      </c>
      <c r="J566" s="75">
        <v>10789</v>
      </c>
      <c r="K566" s="75">
        <v>3441</v>
      </c>
      <c r="L566" s="88">
        <f t="shared" si="466"/>
        <v>0.24012561060711793</v>
      </c>
      <c r="M566" s="92">
        <f t="shared" si="473"/>
        <v>10114.5</v>
      </c>
      <c r="N566" s="89">
        <f t="shared" ref="N566:N571" si="476">AVERAGE(F563:F566)</f>
        <v>95795.75</v>
      </c>
      <c r="O566" s="89">
        <f t="shared" si="469"/>
        <v>105910.25</v>
      </c>
      <c r="P566" s="89">
        <f t="shared" si="470"/>
        <v>26434851.852499999</v>
      </c>
      <c r="Q566" s="89">
        <f t="shared" si="471"/>
        <v>3745</v>
      </c>
      <c r="S566" s="4"/>
    </row>
    <row r="567" spans="1:19">
      <c r="A567" s="5">
        <v>40103</v>
      </c>
      <c r="B567" s="8">
        <v>41</v>
      </c>
      <c r="C567" s="102">
        <f t="shared" si="467"/>
        <v>40096</v>
      </c>
      <c r="E567" s="75">
        <v>12092</v>
      </c>
      <c r="F567" s="75">
        <v>93549</v>
      </c>
      <c r="G567" s="80">
        <f t="shared" si="468"/>
        <v>105641</v>
      </c>
      <c r="H567" s="76">
        <v>24854674</v>
      </c>
      <c r="I567" s="75">
        <v>3633</v>
      </c>
      <c r="J567" s="75">
        <v>7731</v>
      </c>
      <c r="K567" s="75">
        <v>4309</v>
      </c>
      <c r="L567" s="88">
        <f t="shared" si="466"/>
        <v>0.35635130664902415</v>
      </c>
      <c r="M567" s="92">
        <f t="shared" si="473"/>
        <v>11110.5</v>
      </c>
      <c r="N567" s="89">
        <f t="shared" si="476"/>
        <v>94405.75</v>
      </c>
      <c r="O567" s="89">
        <f t="shared" si="469"/>
        <v>105516.25</v>
      </c>
      <c r="P567" s="89">
        <f t="shared" si="470"/>
        <v>25777048.212499999</v>
      </c>
      <c r="Q567" s="89">
        <f t="shared" si="471"/>
        <v>3697.75</v>
      </c>
      <c r="S567" s="4"/>
    </row>
    <row r="568" spans="1:19">
      <c r="A568" s="5">
        <v>40110</v>
      </c>
      <c r="B568" s="8">
        <v>42</v>
      </c>
      <c r="C568" s="102">
        <f t="shared" si="467"/>
        <v>40103</v>
      </c>
      <c r="E568" s="75">
        <v>9746</v>
      </c>
      <c r="F568" s="75">
        <v>92990</v>
      </c>
      <c r="G568" s="80">
        <f t="shared" si="468"/>
        <v>102736</v>
      </c>
      <c r="H568" s="76">
        <v>25129818.77</v>
      </c>
      <c r="I568" s="75">
        <v>3601</v>
      </c>
      <c r="J568" s="75">
        <v>6778</v>
      </c>
      <c r="K568" s="75">
        <v>2804</v>
      </c>
      <c r="L568" s="88">
        <f t="shared" si="466"/>
        <v>0.28770777754976401</v>
      </c>
      <c r="M568" s="92">
        <f t="shared" si="473"/>
        <v>11303.25</v>
      </c>
      <c r="N568" s="89">
        <f t="shared" si="476"/>
        <v>93546.25</v>
      </c>
      <c r="O568" s="89">
        <f t="shared" si="469"/>
        <v>104849.5</v>
      </c>
      <c r="P568" s="89">
        <f t="shared" si="470"/>
        <v>25385412.1525</v>
      </c>
      <c r="Q568" s="89">
        <f t="shared" si="471"/>
        <v>3640</v>
      </c>
      <c r="S568" s="4"/>
    </row>
    <row r="569" spans="1:19">
      <c r="A569" s="5">
        <v>40117</v>
      </c>
      <c r="B569" s="8">
        <v>43</v>
      </c>
      <c r="C569" s="102">
        <f t="shared" si="467"/>
        <v>40110</v>
      </c>
      <c r="E569" s="75">
        <v>9735</v>
      </c>
      <c r="F569" s="75">
        <v>91619</v>
      </c>
      <c r="G569" s="80">
        <f t="shared" si="468"/>
        <v>101354</v>
      </c>
      <c r="H569" s="76">
        <v>24941372.68</v>
      </c>
      <c r="I569" s="75">
        <v>3467</v>
      </c>
      <c r="J569" s="75">
        <v>6690</v>
      </c>
      <c r="K569" s="75">
        <v>2762</v>
      </c>
      <c r="L569" s="88">
        <f t="shared" si="466"/>
        <v>0.28371854134565999</v>
      </c>
      <c r="M569" s="92">
        <f t="shared" si="473"/>
        <v>11475.75</v>
      </c>
      <c r="N569" s="89">
        <f t="shared" si="476"/>
        <v>92697.75</v>
      </c>
      <c r="O569" s="89">
        <f t="shared" si="469"/>
        <v>104173.5</v>
      </c>
      <c r="P569" s="89">
        <f t="shared" si="470"/>
        <v>25057825.612499997</v>
      </c>
      <c r="Q569" s="89">
        <f t="shared" si="471"/>
        <v>3595.5</v>
      </c>
      <c r="S569" s="4"/>
    </row>
    <row r="570" spans="1:19">
      <c r="A570" s="5">
        <v>40124</v>
      </c>
      <c r="B570" s="8">
        <v>44</v>
      </c>
      <c r="C570" s="102">
        <f t="shared" si="467"/>
        <v>40117</v>
      </c>
      <c r="E570" s="75">
        <v>10077</v>
      </c>
      <c r="F570" s="75">
        <v>89870</v>
      </c>
      <c r="G570" s="80">
        <f t="shared" si="468"/>
        <v>99947</v>
      </c>
      <c r="H570" s="76">
        <v>24001527.050000001</v>
      </c>
      <c r="I570" s="75">
        <v>3330</v>
      </c>
      <c r="J570" s="75">
        <v>7032</v>
      </c>
      <c r="K570" s="75">
        <v>2948</v>
      </c>
      <c r="L570" s="88">
        <f t="shared" si="466"/>
        <v>0.2925473851344646</v>
      </c>
      <c r="M570" s="92">
        <f t="shared" si="473"/>
        <v>10412.5</v>
      </c>
      <c r="N570" s="89">
        <f t="shared" si="476"/>
        <v>92007</v>
      </c>
      <c r="O570" s="89">
        <f t="shared" si="469"/>
        <v>102419.5</v>
      </c>
      <c r="P570" s="89">
        <f t="shared" si="470"/>
        <v>24731848.124999996</v>
      </c>
      <c r="Q570" s="89">
        <f t="shared" si="471"/>
        <v>3507.75</v>
      </c>
      <c r="S570" s="4"/>
    </row>
    <row r="571" spans="1:19">
      <c r="A571" s="5">
        <v>40131</v>
      </c>
      <c r="B571" s="8">
        <v>45</v>
      </c>
      <c r="C571" s="102">
        <f t="shared" si="467"/>
        <v>40124</v>
      </c>
      <c r="E571" s="75">
        <v>9063</v>
      </c>
      <c r="F571" s="75">
        <v>88901</v>
      </c>
      <c r="G571" s="80">
        <f t="shared" si="468"/>
        <v>97964</v>
      </c>
      <c r="H571" s="76">
        <v>23270279.579999998</v>
      </c>
      <c r="I571" s="75">
        <v>3388</v>
      </c>
      <c r="J571" s="75">
        <v>5616</v>
      </c>
      <c r="K571" s="75">
        <v>3348</v>
      </c>
      <c r="L571" s="88">
        <f t="shared" si="466"/>
        <v>0.36941410129096325</v>
      </c>
      <c r="M571" s="92">
        <f t="shared" si="473"/>
        <v>9655.25</v>
      </c>
      <c r="N571" s="89">
        <f t="shared" si="476"/>
        <v>90845</v>
      </c>
      <c r="O571" s="89">
        <f t="shared" si="469"/>
        <v>100500.25</v>
      </c>
      <c r="P571" s="89">
        <f t="shared" si="470"/>
        <v>24335749.52</v>
      </c>
      <c r="Q571" s="89">
        <f t="shared" si="471"/>
        <v>3446.5</v>
      </c>
      <c r="S571" s="4"/>
    </row>
    <row r="572" spans="1:19">
      <c r="A572" s="5">
        <v>40138</v>
      </c>
      <c r="B572" s="8">
        <v>46</v>
      </c>
      <c r="C572" s="102">
        <f t="shared" si="467"/>
        <v>40131</v>
      </c>
      <c r="E572" s="75">
        <v>8265</v>
      </c>
      <c r="F572" s="75">
        <v>89878</v>
      </c>
      <c r="G572" s="80">
        <f t="shared" si="468"/>
        <v>98143</v>
      </c>
      <c r="H572" s="76">
        <v>23753896.010000002</v>
      </c>
      <c r="I572" s="75">
        <v>3392</v>
      </c>
      <c r="J572" s="75">
        <v>4238</v>
      </c>
      <c r="K572" s="75">
        <v>3912</v>
      </c>
      <c r="L572" s="88">
        <f t="shared" si="466"/>
        <v>0.47332123411978222</v>
      </c>
      <c r="M572" s="92">
        <f t="shared" si="473"/>
        <v>9285</v>
      </c>
      <c r="N572" s="89">
        <f t="shared" ref="N572:N577" si="477">AVERAGE(F569:F572)</f>
        <v>90067</v>
      </c>
      <c r="O572" s="89">
        <f t="shared" si="469"/>
        <v>99352</v>
      </c>
      <c r="P572" s="89">
        <f t="shared" si="470"/>
        <v>23991768.830000002</v>
      </c>
      <c r="Q572" s="89">
        <f t="shared" si="471"/>
        <v>3394.25</v>
      </c>
      <c r="S572" s="4"/>
    </row>
    <row r="573" spans="1:19">
      <c r="A573" s="5">
        <v>40145</v>
      </c>
      <c r="B573" s="8">
        <v>47</v>
      </c>
      <c r="C573" s="102">
        <f t="shared" si="467"/>
        <v>40138</v>
      </c>
      <c r="E573" s="75">
        <v>11489</v>
      </c>
      <c r="F573" s="75">
        <v>88215</v>
      </c>
      <c r="G573" s="80">
        <f t="shared" si="468"/>
        <v>99704</v>
      </c>
      <c r="H573" s="76">
        <v>22975324.82</v>
      </c>
      <c r="I573" s="75">
        <v>3340</v>
      </c>
      <c r="J573" s="75">
        <v>6288</v>
      </c>
      <c r="K573" s="75">
        <v>5133</v>
      </c>
      <c r="L573" s="88">
        <f t="shared" ref="L573:L636" si="478">K573/E573</f>
        <v>0.4467751762555488</v>
      </c>
      <c r="M573" s="92">
        <f t="shared" si="473"/>
        <v>9723.5</v>
      </c>
      <c r="N573" s="89">
        <f t="shared" si="477"/>
        <v>89216</v>
      </c>
      <c r="O573" s="89">
        <f t="shared" si="469"/>
        <v>98939.5</v>
      </c>
      <c r="P573" s="89">
        <f t="shared" si="470"/>
        <v>23500256.865000002</v>
      </c>
      <c r="Q573" s="89">
        <f t="shared" si="471"/>
        <v>3362.5</v>
      </c>
      <c r="S573" s="4"/>
    </row>
    <row r="574" spans="1:19">
      <c r="A574" s="5">
        <v>40152</v>
      </c>
      <c r="B574" s="8">
        <v>48</v>
      </c>
      <c r="C574" s="102">
        <f t="shared" si="467"/>
        <v>40145</v>
      </c>
      <c r="E574" s="75">
        <v>11626</v>
      </c>
      <c r="F574" s="75">
        <v>97599</v>
      </c>
      <c r="G574" s="80">
        <f t="shared" si="468"/>
        <v>109225</v>
      </c>
      <c r="H574" s="76">
        <v>24841663.329999998</v>
      </c>
      <c r="I574" s="75">
        <v>3521</v>
      </c>
      <c r="J574" s="75">
        <v>7177</v>
      </c>
      <c r="K574" s="75">
        <v>4346</v>
      </c>
      <c r="L574" s="88">
        <f t="shared" si="478"/>
        <v>0.37381730603819024</v>
      </c>
      <c r="M574" s="92">
        <f t="shared" si="473"/>
        <v>10110.75</v>
      </c>
      <c r="N574" s="89">
        <f t="shared" si="477"/>
        <v>91148.25</v>
      </c>
      <c r="O574" s="89">
        <f t="shared" si="469"/>
        <v>101259</v>
      </c>
      <c r="P574" s="89">
        <f t="shared" si="470"/>
        <v>23710290.934999999</v>
      </c>
      <c r="Q574" s="89">
        <f t="shared" si="471"/>
        <v>3410.25</v>
      </c>
      <c r="S574" s="4"/>
    </row>
    <row r="575" spans="1:19">
      <c r="A575" s="5">
        <v>40159</v>
      </c>
      <c r="B575" s="8">
        <v>49</v>
      </c>
      <c r="C575" s="102">
        <f t="shared" si="467"/>
        <v>40152</v>
      </c>
      <c r="E575" s="75">
        <v>11410</v>
      </c>
      <c r="F575" s="75">
        <v>95439</v>
      </c>
      <c r="G575" s="80">
        <f t="shared" si="468"/>
        <v>106849</v>
      </c>
      <c r="H575" s="76">
        <v>24864253.77</v>
      </c>
      <c r="I575" s="75">
        <v>3456</v>
      </c>
      <c r="J575" s="75">
        <v>6900</v>
      </c>
      <c r="K575" s="75">
        <v>4391</v>
      </c>
      <c r="L575" s="88">
        <f t="shared" si="478"/>
        <v>0.38483786152497806</v>
      </c>
      <c r="M575" s="92">
        <f t="shared" si="473"/>
        <v>10697.5</v>
      </c>
      <c r="N575" s="89">
        <f t="shared" si="477"/>
        <v>92782.75</v>
      </c>
      <c r="O575" s="89">
        <f t="shared" si="469"/>
        <v>103480.25</v>
      </c>
      <c r="P575" s="89">
        <f t="shared" si="470"/>
        <v>24108784.482499998</v>
      </c>
      <c r="Q575" s="89">
        <f t="shared" si="471"/>
        <v>3427.25</v>
      </c>
      <c r="S575" s="4"/>
    </row>
    <row r="576" spans="1:19">
      <c r="A576" s="5">
        <v>40166</v>
      </c>
      <c r="B576" s="8">
        <v>50</v>
      </c>
      <c r="C576" s="102">
        <f t="shared" si="467"/>
        <v>40159</v>
      </c>
      <c r="E576" s="75">
        <v>11100</v>
      </c>
      <c r="F576" s="75">
        <v>97378</v>
      </c>
      <c r="G576" s="80">
        <f t="shared" si="468"/>
        <v>108478</v>
      </c>
      <c r="H576" s="76">
        <v>25595479.559999999</v>
      </c>
      <c r="I576" s="75">
        <v>3550</v>
      </c>
      <c r="J576" s="75">
        <v>6926</v>
      </c>
      <c r="K576" s="75">
        <v>4039</v>
      </c>
      <c r="L576" s="88">
        <f t="shared" si="478"/>
        <v>0.36387387387387388</v>
      </c>
      <c r="M576" s="92">
        <f t="shared" si="473"/>
        <v>11406.25</v>
      </c>
      <c r="N576" s="89">
        <f t="shared" si="477"/>
        <v>94657.75</v>
      </c>
      <c r="O576" s="89">
        <f t="shared" si="469"/>
        <v>106064</v>
      </c>
      <c r="P576" s="89">
        <f t="shared" si="470"/>
        <v>24569180.370000001</v>
      </c>
      <c r="Q576" s="89">
        <f t="shared" si="471"/>
        <v>3466.75</v>
      </c>
      <c r="S576" s="4"/>
    </row>
    <row r="577" spans="1:19">
      <c r="A577" s="5">
        <v>40173</v>
      </c>
      <c r="B577" s="8">
        <v>51</v>
      </c>
      <c r="C577" s="102">
        <f t="shared" si="467"/>
        <v>40166</v>
      </c>
      <c r="E577" s="75">
        <v>16759</v>
      </c>
      <c r="F577" s="75">
        <v>97251</v>
      </c>
      <c r="G577" s="80">
        <f t="shared" si="468"/>
        <v>114010</v>
      </c>
      <c r="H577" s="76">
        <v>25140834.5</v>
      </c>
      <c r="I577" s="75">
        <v>3428</v>
      </c>
      <c r="J577" s="75">
        <v>9631</v>
      </c>
      <c r="K577" s="75">
        <v>7044</v>
      </c>
      <c r="L577" s="88">
        <f t="shared" si="478"/>
        <v>0.42031147443164868</v>
      </c>
      <c r="M577" s="92">
        <f t="shared" si="473"/>
        <v>12723.75</v>
      </c>
      <c r="N577" s="89">
        <f t="shared" si="477"/>
        <v>96916.75</v>
      </c>
      <c r="O577" s="89">
        <f t="shared" si="469"/>
        <v>109640.5</v>
      </c>
      <c r="P577" s="89">
        <f t="shared" si="470"/>
        <v>25110557.789999999</v>
      </c>
      <c r="Q577" s="89">
        <f t="shared" si="471"/>
        <v>3488.75</v>
      </c>
      <c r="S577" s="4"/>
    </row>
    <row r="578" spans="1:19">
      <c r="A578" s="5">
        <v>40180</v>
      </c>
      <c r="B578" s="8">
        <v>52</v>
      </c>
      <c r="C578" s="102">
        <f t="shared" si="467"/>
        <v>40173</v>
      </c>
      <c r="E578" s="75">
        <v>16923</v>
      </c>
      <c r="F578" s="75">
        <v>111384</v>
      </c>
      <c r="G578" s="80">
        <f t="shared" si="468"/>
        <v>128307</v>
      </c>
      <c r="H578" s="76">
        <v>27490438.579999998</v>
      </c>
      <c r="I578" s="75">
        <v>3474</v>
      </c>
      <c r="J578" s="75">
        <v>9962</v>
      </c>
      <c r="K578" s="75">
        <v>6853</v>
      </c>
      <c r="L578" s="88">
        <f t="shared" si="478"/>
        <v>0.40495184069018497</v>
      </c>
      <c r="M578" s="92">
        <f t="shared" si="473"/>
        <v>14048</v>
      </c>
      <c r="N578" s="89">
        <f t="shared" ref="N578:N583" si="479">AVERAGE(F575:F578)</f>
        <v>100363</v>
      </c>
      <c r="O578" s="89">
        <f t="shared" si="469"/>
        <v>114411</v>
      </c>
      <c r="P578" s="89">
        <f t="shared" si="470"/>
        <v>25772751.602499999</v>
      </c>
      <c r="Q578" s="89">
        <f t="shared" si="471"/>
        <v>3477</v>
      </c>
      <c r="S578" s="4"/>
    </row>
    <row r="579" spans="1:19">
      <c r="A579" s="5">
        <v>40187</v>
      </c>
      <c r="B579" s="8">
        <v>1</v>
      </c>
      <c r="C579" s="102">
        <f t="shared" si="467"/>
        <v>40180</v>
      </c>
      <c r="E579" s="75">
        <v>15992</v>
      </c>
      <c r="F579" s="75">
        <v>122250</v>
      </c>
      <c r="G579" s="80">
        <f t="shared" si="468"/>
        <v>138242</v>
      </c>
      <c r="H579" s="76">
        <v>30878070.719999999</v>
      </c>
      <c r="I579" s="75">
        <v>3744</v>
      </c>
      <c r="J579" s="75">
        <v>11442</v>
      </c>
      <c r="K579" s="75">
        <v>4868</v>
      </c>
      <c r="L579" s="88">
        <f t="shared" si="478"/>
        <v>0.30440220110055027</v>
      </c>
      <c r="M579" s="92">
        <f t="shared" si="473"/>
        <v>15193.5</v>
      </c>
      <c r="N579" s="89">
        <f t="shared" si="479"/>
        <v>107065.75</v>
      </c>
      <c r="O579" s="89">
        <f t="shared" si="469"/>
        <v>122259.25</v>
      </c>
      <c r="P579" s="89">
        <f t="shared" si="470"/>
        <v>27276205.84</v>
      </c>
      <c r="Q579" s="89">
        <f t="shared" si="471"/>
        <v>3549</v>
      </c>
      <c r="S579" s="4"/>
    </row>
    <row r="580" spans="1:19">
      <c r="A580" s="5">
        <v>40194</v>
      </c>
      <c r="B580" s="8">
        <v>2</v>
      </c>
      <c r="C580" s="102">
        <f t="shared" si="467"/>
        <v>40187</v>
      </c>
      <c r="E580" s="75">
        <v>12232</v>
      </c>
      <c r="F580" s="75">
        <v>116249</v>
      </c>
      <c r="G580" s="80">
        <f t="shared" si="468"/>
        <v>128481</v>
      </c>
      <c r="H580" s="76">
        <v>30132559.449999999</v>
      </c>
      <c r="I580" s="75">
        <v>3381</v>
      </c>
      <c r="J580" s="75">
        <v>9962</v>
      </c>
      <c r="K580" s="75">
        <v>2636</v>
      </c>
      <c r="L580" s="88">
        <f t="shared" si="478"/>
        <v>0.21550032701111838</v>
      </c>
      <c r="M580" s="92">
        <f t="shared" si="473"/>
        <v>15476.5</v>
      </c>
      <c r="N580" s="89">
        <f t="shared" si="479"/>
        <v>111783.5</v>
      </c>
      <c r="O580" s="89">
        <f t="shared" si="469"/>
        <v>127260</v>
      </c>
      <c r="P580" s="89">
        <f t="shared" si="470"/>
        <v>28410475.8125</v>
      </c>
      <c r="Q580" s="89">
        <f t="shared" si="471"/>
        <v>3506.75</v>
      </c>
      <c r="S580" s="4"/>
    </row>
    <row r="581" spans="1:19">
      <c r="A581" s="5">
        <v>40201</v>
      </c>
      <c r="B581" s="8">
        <v>3</v>
      </c>
      <c r="C581" s="102">
        <f t="shared" ref="C581:C644" si="480">A580</f>
        <v>40194</v>
      </c>
      <c r="E581" s="75">
        <v>8408</v>
      </c>
      <c r="F581" s="75">
        <v>112275</v>
      </c>
      <c r="G581" s="80">
        <f t="shared" ref="G581:G644" si="481">E581+F581</f>
        <v>120683</v>
      </c>
      <c r="H581" s="76">
        <v>29626637.719999999</v>
      </c>
      <c r="I581" s="75">
        <v>3192</v>
      </c>
      <c r="J581" s="75">
        <v>6569</v>
      </c>
      <c r="K581" s="75">
        <v>2035</v>
      </c>
      <c r="L581" s="88">
        <f t="shared" si="478"/>
        <v>0.2420313986679353</v>
      </c>
      <c r="M581" s="92">
        <f t="shared" si="473"/>
        <v>13388.75</v>
      </c>
      <c r="N581" s="89">
        <f t="shared" si="479"/>
        <v>115539.5</v>
      </c>
      <c r="O581" s="89">
        <f t="shared" si="469"/>
        <v>128928.25</v>
      </c>
      <c r="P581" s="89">
        <f t="shared" si="470"/>
        <v>29531926.6175</v>
      </c>
      <c r="Q581" s="89">
        <f t="shared" si="471"/>
        <v>3447.75</v>
      </c>
      <c r="S581" s="4"/>
    </row>
    <row r="582" spans="1:19">
      <c r="A582" s="5">
        <v>40208</v>
      </c>
      <c r="B582" s="8">
        <v>4</v>
      </c>
      <c r="C582" s="102">
        <f t="shared" si="480"/>
        <v>40201</v>
      </c>
      <c r="E582" s="75">
        <v>8192</v>
      </c>
      <c r="F582" s="75">
        <v>110951</v>
      </c>
      <c r="G582" s="80">
        <f t="shared" si="481"/>
        <v>119143</v>
      </c>
      <c r="H582" s="76">
        <v>30464134.030000001</v>
      </c>
      <c r="I582" s="75">
        <v>3094</v>
      </c>
      <c r="J582" s="75">
        <v>6229</v>
      </c>
      <c r="K582" s="75">
        <v>2119</v>
      </c>
      <c r="L582" s="88">
        <f t="shared" si="478"/>
        <v>0.2586669921875</v>
      </c>
      <c r="M582" s="92">
        <f t="shared" si="473"/>
        <v>11206</v>
      </c>
      <c r="N582" s="89">
        <f t="shared" si="479"/>
        <v>115431.25</v>
      </c>
      <c r="O582" s="89">
        <f t="shared" si="469"/>
        <v>126637.25</v>
      </c>
      <c r="P582" s="89">
        <f t="shared" si="470"/>
        <v>30275350.48</v>
      </c>
      <c r="Q582" s="89">
        <f t="shared" si="471"/>
        <v>3352.75</v>
      </c>
      <c r="S582" s="4"/>
    </row>
    <row r="583" spans="1:19">
      <c r="A583" s="5">
        <v>40215</v>
      </c>
      <c r="B583" s="8">
        <v>5</v>
      </c>
      <c r="C583" s="102">
        <f t="shared" si="480"/>
        <v>40208</v>
      </c>
      <c r="E583" s="75">
        <v>8198</v>
      </c>
      <c r="F583" s="75">
        <v>109955</v>
      </c>
      <c r="G583" s="80">
        <f t="shared" si="481"/>
        <v>118153</v>
      </c>
      <c r="H583" s="76">
        <v>30448794.149999999</v>
      </c>
      <c r="I583" s="75">
        <v>3031</v>
      </c>
      <c r="J583" s="75">
        <v>6132</v>
      </c>
      <c r="K583" s="75">
        <v>2232</v>
      </c>
      <c r="L583" s="88">
        <f t="shared" si="478"/>
        <v>0.2722615272017565</v>
      </c>
      <c r="M583" s="92">
        <f t="shared" si="473"/>
        <v>9257.5</v>
      </c>
      <c r="N583" s="89">
        <f t="shared" si="479"/>
        <v>112357.5</v>
      </c>
      <c r="O583" s="89">
        <f t="shared" si="469"/>
        <v>121615</v>
      </c>
      <c r="P583" s="89">
        <f t="shared" si="470"/>
        <v>30168031.337499999</v>
      </c>
      <c r="Q583" s="89">
        <f t="shared" si="471"/>
        <v>3174.5</v>
      </c>
      <c r="S583" s="4"/>
    </row>
    <row r="584" spans="1:19">
      <c r="A584" s="5">
        <v>40222</v>
      </c>
      <c r="B584" s="8">
        <v>6</v>
      </c>
      <c r="C584" s="102">
        <f t="shared" si="480"/>
        <v>40215</v>
      </c>
      <c r="E584" s="75">
        <v>7577</v>
      </c>
      <c r="F584" s="75">
        <v>108666</v>
      </c>
      <c r="G584" s="80">
        <f t="shared" si="481"/>
        <v>116243</v>
      </c>
      <c r="H584" s="76">
        <v>29717839.530000001</v>
      </c>
      <c r="I584" s="75">
        <v>3011</v>
      </c>
      <c r="J584" s="75">
        <v>5552</v>
      </c>
      <c r="K584" s="75">
        <v>2341</v>
      </c>
      <c r="L584" s="88">
        <f t="shared" si="478"/>
        <v>0.30896133034182394</v>
      </c>
      <c r="M584" s="92">
        <f t="shared" si="473"/>
        <v>8093.75</v>
      </c>
      <c r="N584" s="89">
        <f t="shared" ref="N584:N589" si="482">AVERAGE(F581:F584)</f>
        <v>110461.75</v>
      </c>
      <c r="O584" s="89">
        <f t="shared" ref="O584:O647" si="483">AVERAGE(G581:G584)</f>
        <v>118555.5</v>
      </c>
      <c r="P584" s="89">
        <f t="shared" ref="P584:P647" si="484">AVERAGE(H581:H584)</f>
        <v>30064351.357500002</v>
      </c>
      <c r="Q584" s="89">
        <f t="shared" ref="Q584:Q647" si="485">AVERAGE(I581:I584)</f>
        <v>3082</v>
      </c>
      <c r="S584" s="4"/>
    </row>
    <row r="585" spans="1:19">
      <c r="A585" s="5">
        <v>40229</v>
      </c>
      <c r="B585" s="8">
        <v>7</v>
      </c>
      <c r="C585" s="102">
        <f t="shared" si="480"/>
        <v>40222</v>
      </c>
      <c r="E585" s="75">
        <v>7386</v>
      </c>
      <c r="F585" s="75">
        <v>109035</v>
      </c>
      <c r="G585" s="80">
        <f t="shared" si="481"/>
        <v>116421</v>
      </c>
      <c r="H585" s="76">
        <v>29939111.640000001</v>
      </c>
      <c r="I585" s="75">
        <v>2807</v>
      </c>
      <c r="J585" s="75">
        <v>5367</v>
      </c>
      <c r="K585" s="75">
        <v>2184</v>
      </c>
      <c r="L585" s="88">
        <f t="shared" si="478"/>
        <v>0.2956945572705118</v>
      </c>
      <c r="M585" s="92">
        <f t="shared" si="473"/>
        <v>7838.25</v>
      </c>
      <c r="N585" s="89">
        <f t="shared" si="482"/>
        <v>109651.75</v>
      </c>
      <c r="O585" s="89">
        <f t="shared" si="483"/>
        <v>117490</v>
      </c>
      <c r="P585" s="89">
        <f t="shared" si="484"/>
        <v>30142469.837500002</v>
      </c>
      <c r="Q585" s="89">
        <f t="shared" si="485"/>
        <v>2985.75</v>
      </c>
      <c r="S585" s="4"/>
    </row>
    <row r="586" spans="1:19">
      <c r="A586" s="5">
        <v>40236</v>
      </c>
      <c r="B586" s="8">
        <v>8</v>
      </c>
      <c r="C586" s="102">
        <f t="shared" si="480"/>
        <v>40229</v>
      </c>
      <c r="E586" s="75">
        <v>7253</v>
      </c>
      <c r="F586" s="75">
        <v>107866</v>
      </c>
      <c r="G586" s="80">
        <f t="shared" si="481"/>
        <v>115119</v>
      </c>
      <c r="H586" s="76">
        <v>29682644</v>
      </c>
      <c r="I586" s="75">
        <v>2939</v>
      </c>
      <c r="J586" s="75">
        <v>5162</v>
      </c>
      <c r="K586" s="75">
        <v>2234</v>
      </c>
      <c r="L586" s="88">
        <f t="shared" si="478"/>
        <v>0.30801047842272161</v>
      </c>
      <c r="M586" s="92">
        <f t="shared" si="473"/>
        <v>7603.5</v>
      </c>
      <c r="N586" s="89">
        <f t="shared" si="482"/>
        <v>108880.5</v>
      </c>
      <c r="O586" s="89">
        <f t="shared" si="483"/>
        <v>116484</v>
      </c>
      <c r="P586" s="89">
        <f t="shared" si="484"/>
        <v>29947097.329999998</v>
      </c>
      <c r="Q586" s="89">
        <f t="shared" si="485"/>
        <v>2947</v>
      </c>
      <c r="S586" s="4"/>
    </row>
    <row r="587" spans="1:19">
      <c r="A587" s="5">
        <v>40243</v>
      </c>
      <c r="B587" s="8">
        <v>9</v>
      </c>
      <c r="C587" s="102">
        <f t="shared" si="480"/>
        <v>40236</v>
      </c>
      <c r="E587" s="75">
        <v>6894</v>
      </c>
      <c r="F587" s="75">
        <v>106093</v>
      </c>
      <c r="G587" s="80">
        <f t="shared" si="481"/>
        <v>112987</v>
      </c>
      <c r="H587" s="76">
        <v>29229913.120000001</v>
      </c>
      <c r="I587" s="75">
        <v>2955</v>
      </c>
      <c r="J587" s="75">
        <v>4917</v>
      </c>
      <c r="K587" s="75">
        <v>2140</v>
      </c>
      <c r="L587" s="88">
        <f t="shared" si="478"/>
        <v>0.31041485349579345</v>
      </c>
      <c r="M587" s="92">
        <f t="shared" si="473"/>
        <v>7277.5</v>
      </c>
      <c r="N587" s="89">
        <f t="shared" si="482"/>
        <v>107915</v>
      </c>
      <c r="O587" s="89">
        <f t="shared" si="483"/>
        <v>115192.5</v>
      </c>
      <c r="P587" s="89">
        <f t="shared" si="484"/>
        <v>29642377.072500002</v>
      </c>
      <c r="Q587" s="89">
        <f t="shared" si="485"/>
        <v>2928</v>
      </c>
      <c r="S587" s="4"/>
    </row>
    <row r="588" spans="1:19">
      <c r="A588" s="5">
        <v>40250</v>
      </c>
      <c r="B588" s="8">
        <v>10</v>
      </c>
      <c r="C588" s="102">
        <f t="shared" si="480"/>
        <v>40243</v>
      </c>
      <c r="E588" s="75">
        <v>7474</v>
      </c>
      <c r="F588" s="75">
        <v>101724</v>
      </c>
      <c r="G588" s="80">
        <f t="shared" si="481"/>
        <v>109198</v>
      </c>
      <c r="H588" s="76">
        <v>27933993.530000001</v>
      </c>
      <c r="I588" s="75">
        <v>2996</v>
      </c>
      <c r="J588" s="75">
        <v>5616</v>
      </c>
      <c r="K588" s="75">
        <v>2023</v>
      </c>
      <c r="L588" s="88">
        <f t="shared" si="478"/>
        <v>0.27067166176077068</v>
      </c>
      <c r="M588" s="92">
        <f t="shared" si="473"/>
        <v>7251.75</v>
      </c>
      <c r="N588" s="89">
        <f t="shared" si="482"/>
        <v>106179.5</v>
      </c>
      <c r="O588" s="89">
        <f t="shared" si="483"/>
        <v>113431.25</v>
      </c>
      <c r="P588" s="89">
        <f t="shared" si="484"/>
        <v>29196415.572500002</v>
      </c>
      <c r="Q588" s="89">
        <f t="shared" si="485"/>
        <v>2924.25</v>
      </c>
      <c r="S588" s="4"/>
    </row>
    <row r="589" spans="1:19">
      <c r="A589" s="5">
        <v>40257</v>
      </c>
      <c r="B589" s="8">
        <v>11</v>
      </c>
      <c r="C589" s="102">
        <f t="shared" si="480"/>
        <v>40250</v>
      </c>
      <c r="E589" s="75">
        <v>5970</v>
      </c>
      <c r="F589" s="75">
        <v>98637</v>
      </c>
      <c r="G589" s="80">
        <f t="shared" si="481"/>
        <v>104607</v>
      </c>
      <c r="H589" s="76">
        <v>27085067.98</v>
      </c>
      <c r="I589" s="75">
        <v>2853</v>
      </c>
      <c r="J589" s="75">
        <v>4234</v>
      </c>
      <c r="K589" s="75">
        <v>1864</v>
      </c>
      <c r="L589" s="88">
        <f t="shared" si="478"/>
        <v>0.31222780569514236</v>
      </c>
      <c r="M589" s="92">
        <f t="shared" si="473"/>
        <v>6897.75</v>
      </c>
      <c r="N589" s="89">
        <f t="shared" si="482"/>
        <v>103580</v>
      </c>
      <c r="O589" s="89">
        <f t="shared" si="483"/>
        <v>110477.75</v>
      </c>
      <c r="P589" s="89">
        <f t="shared" si="484"/>
        <v>28482904.657500003</v>
      </c>
      <c r="Q589" s="89">
        <f t="shared" si="485"/>
        <v>2935.75</v>
      </c>
      <c r="S589" s="4"/>
    </row>
    <row r="590" spans="1:19">
      <c r="A590" s="5">
        <v>40264</v>
      </c>
      <c r="B590" s="8">
        <v>12</v>
      </c>
      <c r="C590" s="102">
        <f t="shared" si="480"/>
        <v>40257</v>
      </c>
      <c r="E590" s="75">
        <v>6260</v>
      </c>
      <c r="F590" s="75">
        <v>94329</v>
      </c>
      <c r="G590" s="80">
        <f t="shared" si="481"/>
        <v>100589</v>
      </c>
      <c r="H590" s="76">
        <v>26023462.75</v>
      </c>
      <c r="I590" s="75">
        <v>2946</v>
      </c>
      <c r="J590" s="75">
        <v>4136</v>
      </c>
      <c r="K590" s="75">
        <v>2222</v>
      </c>
      <c r="L590" s="88">
        <f t="shared" si="478"/>
        <v>0.35495207667731632</v>
      </c>
      <c r="M590" s="92">
        <f t="shared" si="473"/>
        <v>6649.5</v>
      </c>
      <c r="N590" s="89">
        <f t="shared" ref="N590:N596" si="486">AVERAGE(F587:F590)</f>
        <v>100195.75</v>
      </c>
      <c r="O590" s="89">
        <f t="shared" si="483"/>
        <v>106845.25</v>
      </c>
      <c r="P590" s="89">
        <f t="shared" si="484"/>
        <v>27568109.345000003</v>
      </c>
      <c r="Q590" s="89">
        <f t="shared" si="485"/>
        <v>2937.5</v>
      </c>
      <c r="S590" s="4"/>
    </row>
    <row r="591" spans="1:19">
      <c r="A591" s="5">
        <v>40271</v>
      </c>
      <c r="B591" s="8">
        <v>13</v>
      </c>
      <c r="C591" s="102">
        <f t="shared" si="480"/>
        <v>40264</v>
      </c>
      <c r="E591" s="75">
        <v>6551</v>
      </c>
      <c r="F591" s="75">
        <v>90328</v>
      </c>
      <c r="G591" s="80">
        <f t="shared" si="481"/>
        <v>96879</v>
      </c>
      <c r="H591" s="76">
        <v>24775162.649999999</v>
      </c>
      <c r="I591" s="75">
        <v>3153</v>
      </c>
      <c r="J591" s="75">
        <v>4164</v>
      </c>
      <c r="K591" s="75">
        <v>2592</v>
      </c>
      <c r="L591" s="88">
        <f t="shared" si="478"/>
        <v>0.39566478400244237</v>
      </c>
      <c r="M591" s="92">
        <f t="shared" si="473"/>
        <v>6563.75</v>
      </c>
      <c r="N591" s="89">
        <f t="shared" si="486"/>
        <v>96254.5</v>
      </c>
      <c r="O591" s="89">
        <f t="shared" si="483"/>
        <v>102818.25</v>
      </c>
      <c r="P591" s="89">
        <f t="shared" si="484"/>
        <v>26454421.727499999</v>
      </c>
      <c r="Q591" s="89">
        <f t="shared" si="485"/>
        <v>2987</v>
      </c>
      <c r="S591" s="4"/>
    </row>
    <row r="592" spans="1:19">
      <c r="A592" s="5">
        <v>40278</v>
      </c>
      <c r="B592" s="8">
        <v>14</v>
      </c>
      <c r="C592" s="102">
        <f t="shared" si="480"/>
        <v>40271</v>
      </c>
      <c r="E592" s="75">
        <v>11148</v>
      </c>
      <c r="F592" s="75">
        <v>87037</v>
      </c>
      <c r="G592" s="80">
        <f t="shared" si="481"/>
        <v>98185</v>
      </c>
      <c r="H592" s="76">
        <v>23171525.109999999</v>
      </c>
      <c r="I592" s="75">
        <v>3377</v>
      </c>
      <c r="J592" s="75">
        <v>9113</v>
      </c>
      <c r="K592" s="75">
        <v>2427</v>
      </c>
      <c r="L592" s="88">
        <f t="shared" si="478"/>
        <v>0.21770721205597415</v>
      </c>
      <c r="M592" s="92">
        <f t="shared" si="473"/>
        <v>7482.25</v>
      </c>
      <c r="N592" s="89">
        <f t="shared" si="486"/>
        <v>92582.75</v>
      </c>
      <c r="O592" s="89">
        <f t="shared" si="483"/>
        <v>100065</v>
      </c>
      <c r="P592" s="89">
        <f t="shared" si="484"/>
        <v>25263804.622499999</v>
      </c>
      <c r="Q592" s="89">
        <f t="shared" si="485"/>
        <v>3082.25</v>
      </c>
      <c r="S592" s="4"/>
    </row>
    <row r="593" spans="1:19">
      <c r="A593" s="5">
        <v>40285</v>
      </c>
      <c r="B593" s="8">
        <v>15</v>
      </c>
      <c r="C593" s="102">
        <f t="shared" si="480"/>
        <v>40278</v>
      </c>
      <c r="E593" s="75">
        <v>9564</v>
      </c>
      <c r="F593" s="75">
        <v>85062</v>
      </c>
      <c r="G593" s="80">
        <f t="shared" si="481"/>
        <v>94626</v>
      </c>
      <c r="H593" s="76">
        <v>22259585.370000001</v>
      </c>
      <c r="I593" s="75">
        <v>3350</v>
      </c>
      <c r="J593" s="75">
        <v>8267</v>
      </c>
      <c r="K593" s="75">
        <v>1705</v>
      </c>
      <c r="L593" s="88">
        <f t="shared" si="478"/>
        <v>0.17827268925135925</v>
      </c>
      <c r="M593" s="92">
        <f t="shared" si="473"/>
        <v>8380.75</v>
      </c>
      <c r="N593" s="89">
        <f t="shared" si="486"/>
        <v>89189</v>
      </c>
      <c r="O593" s="89">
        <f t="shared" si="483"/>
        <v>97569.75</v>
      </c>
      <c r="P593" s="89">
        <f t="shared" si="484"/>
        <v>24057433.969999999</v>
      </c>
      <c r="Q593" s="89">
        <f t="shared" si="485"/>
        <v>3206.5</v>
      </c>
      <c r="S593" s="4"/>
    </row>
    <row r="594" spans="1:19">
      <c r="A594" s="5">
        <v>40292</v>
      </c>
      <c r="B594" s="8">
        <v>16</v>
      </c>
      <c r="C594" s="102">
        <f t="shared" si="480"/>
        <v>40285</v>
      </c>
      <c r="E594" s="75">
        <v>7936</v>
      </c>
      <c r="F594" s="75">
        <v>80576</v>
      </c>
      <c r="G594" s="80">
        <f t="shared" si="481"/>
        <v>88512</v>
      </c>
      <c r="H594" s="76">
        <v>20529161.850000001</v>
      </c>
      <c r="I594" s="75">
        <v>3193</v>
      </c>
      <c r="J594" s="75">
        <v>6488</v>
      </c>
      <c r="K594" s="75">
        <v>1733</v>
      </c>
      <c r="L594" s="88">
        <f t="shared" si="478"/>
        <v>0.21837197580645162</v>
      </c>
      <c r="M594" s="92">
        <f t="shared" si="473"/>
        <v>8799.75</v>
      </c>
      <c r="N594" s="89">
        <f t="shared" si="486"/>
        <v>85750.75</v>
      </c>
      <c r="O594" s="89">
        <f t="shared" si="483"/>
        <v>94550.5</v>
      </c>
      <c r="P594" s="89">
        <f t="shared" si="484"/>
        <v>22683858.744999997</v>
      </c>
      <c r="Q594" s="89">
        <f t="shared" si="485"/>
        <v>3268.25</v>
      </c>
      <c r="S594" s="4"/>
    </row>
    <row r="595" spans="1:19">
      <c r="A595" s="5">
        <v>40299</v>
      </c>
      <c r="B595" s="8">
        <v>17</v>
      </c>
      <c r="C595" s="102">
        <f t="shared" si="480"/>
        <v>40292</v>
      </c>
      <c r="E595" s="75">
        <v>6267</v>
      </c>
      <c r="F595" s="75">
        <v>76882</v>
      </c>
      <c r="G595" s="80">
        <f t="shared" si="481"/>
        <v>83149</v>
      </c>
      <c r="H595" s="76">
        <v>19841668.129999999</v>
      </c>
      <c r="I595" s="75">
        <v>3126</v>
      </c>
      <c r="J595" s="75">
        <v>4586</v>
      </c>
      <c r="K595" s="75">
        <v>1783</v>
      </c>
      <c r="L595" s="88">
        <f t="shared" si="478"/>
        <v>0.28450614329025053</v>
      </c>
      <c r="M595" s="92">
        <f t="shared" si="473"/>
        <v>8728.75</v>
      </c>
      <c r="N595" s="89">
        <f t="shared" si="486"/>
        <v>82389.25</v>
      </c>
      <c r="O595" s="89">
        <f t="shared" si="483"/>
        <v>91118</v>
      </c>
      <c r="P595" s="89">
        <f t="shared" si="484"/>
        <v>21450485.115000002</v>
      </c>
      <c r="Q595" s="89">
        <f t="shared" si="485"/>
        <v>3261.5</v>
      </c>
      <c r="S595" s="4"/>
    </row>
    <row r="596" spans="1:19">
      <c r="A596" s="5">
        <v>40306</v>
      </c>
      <c r="B596" s="8">
        <v>18</v>
      </c>
      <c r="C596" s="102">
        <f t="shared" si="480"/>
        <v>40299</v>
      </c>
      <c r="E596" s="75">
        <v>6335</v>
      </c>
      <c r="F596" s="75">
        <v>74180</v>
      </c>
      <c r="G596" s="80">
        <f t="shared" si="481"/>
        <v>80515</v>
      </c>
      <c r="H596" s="76">
        <v>18354450.77</v>
      </c>
      <c r="I596" s="75">
        <v>2911</v>
      </c>
      <c r="J596" s="75">
        <v>4514</v>
      </c>
      <c r="K596" s="75">
        <v>1930</v>
      </c>
      <c r="L596" s="88">
        <f t="shared" si="478"/>
        <v>0.30465666929755325</v>
      </c>
      <c r="M596" s="92">
        <f t="shared" si="473"/>
        <v>7525.5</v>
      </c>
      <c r="N596" s="89">
        <f t="shared" si="486"/>
        <v>79175</v>
      </c>
      <c r="O596" s="89">
        <f t="shared" si="483"/>
        <v>86700.5</v>
      </c>
      <c r="P596" s="89">
        <f t="shared" si="484"/>
        <v>20246216.529999997</v>
      </c>
      <c r="Q596" s="89">
        <f t="shared" si="485"/>
        <v>3145</v>
      </c>
      <c r="S596" s="4"/>
    </row>
    <row r="597" spans="1:19">
      <c r="A597" s="5">
        <v>40313</v>
      </c>
      <c r="B597" s="8">
        <v>19</v>
      </c>
      <c r="C597" s="102">
        <f t="shared" si="480"/>
        <v>40306</v>
      </c>
      <c r="E597" s="75">
        <v>6919</v>
      </c>
      <c r="F597" s="75">
        <v>72747</v>
      </c>
      <c r="G597" s="80">
        <f t="shared" si="481"/>
        <v>79666</v>
      </c>
      <c r="H597" s="76">
        <v>18278137.399999999</v>
      </c>
      <c r="I597" s="75">
        <v>2791</v>
      </c>
      <c r="J597" s="75">
        <v>4887</v>
      </c>
      <c r="K597" s="75">
        <v>2249</v>
      </c>
      <c r="L597" s="88">
        <f t="shared" si="478"/>
        <v>0.32504697210579564</v>
      </c>
      <c r="M597" s="92">
        <f t="shared" si="473"/>
        <v>6864.25</v>
      </c>
      <c r="N597" s="89">
        <f t="shared" ref="N597:N602" si="487">AVERAGE(F594:F597)</f>
        <v>76096.25</v>
      </c>
      <c r="O597" s="89">
        <f t="shared" si="483"/>
        <v>82960.5</v>
      </c>
      <c r="P597" s="89">
        <f t="shared" si="484"/>
        <v>19250854.537500001</v>
      </c>
      <c r="Q597" s="89">
        <f t="shared" si="485"/>
        <v>3005.25</v>
      </c>
      <c r="S597" s="4"/>
    </row>
    <row r="598" spans="1:19">
      <c r="A598" s="5">
        <v>40320</v>
      </c>
      <c r="B598" s="8">
        <v>20</v>
      </c>
      <c r="C598" s="102">
        <f t="shared" si="480"/>
        <v>40313</v>
      </c>
      <c r="E598" s="75">
        <v>6884</v>
      </c>
      <c r="F598" s="75">
        <v>72745</v>
      </c>
      <c r="G598" s="80">
        <f t="shared" si="481"/>
        <v>79629</v>
      </c>
      <c r="H598" s="76">
        <v>18016732</v>
      </c>
      <c r="I598" s="75">
        <v>2663</v>
      </c>
      <c r="J598" s="75">
        <v>4809</v>
      </c>
      <c r="K598" s="75">
        <v>2213</v>
      </c>
      <c r="L598" s="88">
        <f t="shared" si="478"/>
        <v>0.32147007553747819</v>
      </c>
      <c r="M598" s="92">
        <f t="shared" si="473"/>
        <v>6601.25</v>
      </c>
      <c r="N598" s="89">
        <f t="shared" si="487"/>
        <v>74138.5</v>
      </c>
      <c r="O598" s="89">
        <f t="shared" si="483"/>
        <v>80739.75</v>
      </c>
      <c r="P598" s="89">
        <f t="shared" si="484"/>
        <v>18622747.074999999</v>
      </c>
      <c r="Q598" s="89">
        <f t="shared" si="485"/>
        <v>2872.75</v>
      </c>
      <c r="S598" s="4"/>
    </row>
    <row r="599" spans="1:19">
      <c r="A599" s="5">
        <v>40327</v>
      </c>
      <c r="B599" s="8">
        <v>21</v>
      </c>
      <c r="C599" s="102">
        <f t="shared" si="480"/>
        <v>40320</v>
      </c>
      <c r="E599" s="75">
        <v>7287</v>
      </c>
      <c r="F599" s="75">
        <v>70882</v>
      </c>
      <c r="G599" s="80">
        <f t="shared" si="481"/>
        <v>78169</v>
      </c>
      <c r="H599" s="76">
        <v>17734114.420000002</v>
      </c>
      <c r="I599" s="75">
        <v>2515</v>
      </c>
      <c r="J599" s="75">
        <v>4898</v>
      </c>
      <c r="K599" s="75">
        <v>2518</v>
      </c>
      <c r="L599" s="88">
        <f t="shared" si="478"/>
        <v>0.34554686427885273</v>
      </c>
      <c r="M599" s="92">
        <f t="shared" si="473"/>
        <v>6856.25</v>
      </c>
      <c r="N599" s="89">
        <f t="shared" si="487"/>
        <v>72638.5</v>
      </c>
      <c r="O599" s="89">
        <f t="shared" si="483"/>
        <v>79494.75</v>
      </c>
      <c r="P599" s="89">
        <f t="shared" si="484"/>
        <v>18095858.647500001</v>
      </c>
      <c r="Q599" s="89">
        <f t="shared" si="485"/>
        <v>2720</v>
      </c>
      <c r="S599" s="4"/>
    </row>
    <row r="600" spans="1:19">
      <c r="A600" s="5">
        <v>40334</v>
      </c>
      <c r="B600" s="8">
        <v>22</v>
      </c>
      <c r="C600" s="102">
        <f t="shared" si="480"/>
        <v>40327</v>
      </c>
      <c r="E600" s="75">
        <v>7076</v>
      </c>
      <c r="F600" s="75">
        <v>68800</v>
      </c>
      <c r="G600" s="80">
        <f t="shared" si="481"/>
        <v>75876</v>
      </c>
      <c r="H600" s="76">
        <v>17527029.969999999</v>
      </c>
      <c r="I600" s="75">
        <v>2320</v>
      </c>
      <c r="J600" s="75">
        <v>4978</v>
      </c>
      <c r="K600" s="75">
        <v>2270</v>
      </c>
      <c r="L600" s="88">
        <f t="shared" si="478"/>
        <v>0.32080271339739969</v>
      </c>
      <c r="M600" s="92">
        <f t="shared" si="473"/>
        <v>7041.5</v>
      </c>
      <c r="N600" s="89">
        <f t="shared" si="487"/>
        <v>71293.5</v>
      </c>
      <c r="O600" s="89">
        <f t="shared" si="483"/>
        <v>78335</v>
      </c>
      <c r="P600" s="89">
        <f t="shared" si="484"/>
        <v>17889003.447499998</v>
      </c>
      <c r="Q600" s="89">
        <f t="shared" si="485"/>
        <v>2572.25</v>
      </c>
      <c r="S600" s="4"/>
    </row>
    <row r="601" spans="1:19">
      <c r="A601" s="5">
        <v>40341</v>
      </c>
      <c r="B601" s="8">
        <v>23</v>
      </c>
      <c r="C601" s="102">
        <f t="shared" si="480"/>
        <v>40334</v>
      </c>
      <c r="E601" s="75">
        <v>8140</v>
      </c>
      <c r="F601" s="75">
        <v>71895</v>
      </c>
      <c r="G601" s="80">
        <f t="shared" si="481"/>
        <v>80035</v>
      </c>
      <c r="H601" s="76">
        <v>17655429.379999999</v>
      </c>
      <c r="I601" s="75">
        <v>2329</v>
      </c>
      <c r="J601" s="75">
        <v>6187</v>
      </c>
      <c r="K601" s="75">
        <v>2225</v>
      </c>
      <c r="L601" s="88">
        <f t="shared" si="478"/>
        <v>0.27334152334152334</v>
      </c>
      <c r="M601" s="92">
        <f t="shared" si="473"/>
        <v>7346.75</v>
      </c>
      <c r="N601" s="89">
        <f t="shared" si="487"/>
        <v>71080.5</v>
      </c>
      <c r="O601" s="89">
        <f t="shared" si="483"/>
        <v>78427.25</v>
      </c>
      <c r="P601" s="89">
        <f t="shared" si="484"/>
        <v>17733326.442499999</v>
      </c>
      <c r="Q601" s="89">
        <f t="shared" si="485"/>
        <v>2456.75</v>
      </c>
      <c r="S601" s="4"/>
    </row>
    <row r="602" spans="1:19">
      <c r="A602" s="5">
        <v>40348</v>
      </c>
      <c r="B602" s="8">
        <v>24</v>
      </c>
      <c r="C602" s="102">
        <f t="shared" si="480"/>
        <v>40341</v>
      </c>
      <c r="E602" s="75">
        <v>6606</v>
      </c>
      <c r="F602" s="75">
        <v>72429</v>
      </c>
      <c r="G602" s="80">
        <f t="shared" si="481"/>
        <v>79035</v>
      </c>
      <c r="H602" s="76">
        <v>17649092.309999999</v>
      </c>
      <c r="I602" s="75">
        <v>2241</v>
      </c>
      <c r="J602" s="75">
        <v>5156</v>
      </c>
      <c r="K602" s="75">
        <v>1799</v>
      </c>
      <c r="L602" s="88">
        <f t="shared" si="478"/>
        <v>0.27232818649712381</v>
      </c>
      <c r="M602" s="92">
        <f t="shared" si="473"/>
        <v>7277.25</v>
      </c>
      <c r="N602" s="89">
        <f t="shared" si="487"/>
        <v>71001.5</v>
      </c>
      <c r="O602" s="89">
        <f t="shared" si="483"/>
        <v>78278.75</v>
      </c>
      <c r="P602" s="89">
        <f t="shared" si="484"/>
        <v>17641416.52</v>
      </c>
      <c r="Q602" s="89">
        <f t="shared" si="485"/>
        <v>2351.25</v>
      </c>
      <c r="S602" s="4"/>
    </row>
    <row r="603" spans="1:19">
      <c r="A603" s="5">
        <v>40355</v>
      </c>
      <c r="B603" s="8">
        <v>25</v>
      </c>
      <c r="C603" s="102">
        <f t="shared" si="480"/>
        <v>40348</v>
      </c>
      <c r="E603" s="75">
        <v>6436</v>
      </c>
      <c r="F603" s="75">
        <v>71706</v>
      </c>
      <c r="G603" s="80">
        <f t="shared" si="481"/>
        <v>78142</v>
      </c>
      <c r="H603" s="76">
        <v>17565652.66</v>
      </c>
      <c r="I603" s="75">
        <v>2234</v>
      </c>
      <c r="J603" s="75">
        <v>4928</v>
      </c>
      <c r="K603" s="75">
        <v>1884</v>
      </c>
      <c r="L603" s="88">
        <f t="shared" si="478"/>
        <v>0.29272840273461775</v>
      </c>
      <c r="M603" s="92">
        <f t="shared" si="473"/>
        <v>7064.5</v>
      </c>
      <c r="N603" s="89">
        <f t="shared" ref="N603:N608" si="488">AVERAGE(F600:F603)</f>
        <v>71207.5</v>
      </c>
      <c r="O603" s="89">
        <f t="shared" si="483"/>
        <v>78272</v>
      </c>
      <c r="P603" s="89">
        <f t="shared" si="484"/>
        <v>17599301.079999998</v>
      </c>
      <c r="Q603" s="89">
        <f t="shared" si="485"/>
        <v>2281</v>
      </c>
      <c r="S603" s="4"/>
    </row>
    <row r="604" spans="1:19">
      <c r="A604" s="5">
        <v>40362</v>
      </c>
      <c r="B604" s="8">
        <v>26</v>
      </c>
      <c r="C604" s="102">
        <f t="shared" si="480"/>
        <v>40355</v>
      </c>
      <c r="E604" s="75">
        <v>7975</v>
      </c>
      <c r="F604" s="75">
        <v>70365</v>
      </c>
      <c r="G604" s="80">
        <f t="shared" si="481"/>
        <v>78340</v>
      </c>
      <c r="H604" s="76">
        <v>17281136.539999999</v>
      </c>
      <c r="I604" s="75">
        <v>2414</v>
      </c>
      <c r="J604" s="75">
        <v>6077</v>
      </c>
      <c r="K604" s="75">
        <v>2362</v>
      </c>
      <c r="L604" s="88">
        <f t="shared" si="478"/>
        <v>0.2961755485893417</v>
      </c>
      <c r="M604" s="92">
        <f t="shared" si="473"/>
        <v>7289.25</v>
      </c>
      <c r="N604" s="89">
        <f t="shared" si="488"/>
        <v>71598.75</v>
      </c>
      <c r="O604" s="89">
        <f t="shared" si="483"/>
        <v>78888</v>
      </c>
      <c r="P604" s="89">
        <f t="shared" si="484"/>
        <v>17537827.722499996</v>
      </c>
      <c r="Q604" s="89">
        <f t="shared" si="485"/>
        <v>2304.5</v>
      </c>
      <c r="S604" s="4"/>
    </row>
    <row r="605" spans="1:19">
      <c r="A605" s="5">
        <v>40369</v>
      </c>
      <c r="B605" s="8">
        <v>27</v>
      </c>
      <c r="C605" s="102">
        <f t="shared" si="480"/>
        <v>40362</v>
      </c>
      <c r="E605" s="75">
        <v>17155</v>
      </c>
      <c r="F605" s="75">
        <v>69848</v>
      </c>
      <c r="G605" s="80">
        <f t="shared" si="481"/>
        <v>87003</v>
      </c>
      <c r="H605" s="76">
        <v>16593497.75</v>
      </c>
      <c r="I605" s="75">
        <v>2466</v>
      </c>
      <c r="J605" s="75">
        <v>20413</v>
      </c>
      <c r="K605" s="75">
        <v>3041</v>
      </c>
      <c r="L605" s="88">
        <f t="shared" si="478"/>
        <v>0.17726610317691635</v>
      </c>
      <c r="M605" s="92">
        <f t="shared" si="473"/>
        <v>9543</v>
      </c>
      <c r="N605" s="89">
        <f t="shared" si="488"/>
        <v>71087</v>
      </c>
      <c r="O605" s="89">
        <f t="shared" si="483"/>
        <v>80630</v>
      </c>
      <c r="P605" s="89">
        <f t="shared" si="484"/>
        <v>17272344.814999998</v>
      </c>
      <c r="Q605" s="89">
        <f t="shared" si="485"/>
        <v>2338.75</v>
      </c>
      <c r="S605" s="4"/>
    </row>
    <row r="606" spans="1:19">
      <c r="A606" s="5">
        <v>40376</v>
      </c>
      <c r="B606" s="8">
        <v>28</v>
      </c>
      <c r="C606" s="102">
        <f t="shared" si="480"/>
        <v>40369</v>
      </c>
      <c r="E606" s="75">
        <v>12009</v>
      </c>
      <c r="F606" s="75">
        <v>75156</v>
      </c>
      <c r="G606" s="80">
        <f t="shared" si="481"/>
        <v>87165</v>
      </c>
      <c r="H606" s="76">
        <v>17846595.039999999</v>
      </c>
      <c r="I606" s="75">
        <v>2662</v>
      </c>
      <c r="J606" s="75">
        <v>10729</v>
      </c>
      <c r="K606" s="75">
        <v>2166</v>
      </c>
      <c r="L606" s="88">
        <f t="shared" si="478"/>
        <v>0.18036472645515864</v>
      </c>
      <c r="M606" s="92">
        <f t="shared" si="473"/>
        <v>10893.75</v>
      </c>
      <c r="N606" s="89">
        <f t="shared" si="488"/>
        <v>71768.75</v>
      </c>
      <c r="O606" s="89">
        <f t="shared" si="483"/>
        <v>82662.5</v>
      </c>
      <c r="P606" s="89">
        <f t="shared" si="484"/>
        <v>17321720.497500002</v>
      </c>
      <c r="Q606" s="89">
        <f t="shared" si="485"/>
        <v>2444</v>
      </c>
      <c r="S606" s="4"/>
    </row>
    <row r="607" spans="1:19">
      <c r="A607" s="5">
        <v>40383</v>
      </c>
      <c r="B607" s="8">
        <v>29</v>
      </c>
      <c r="C607" s="102">
        <f t="shared" si="480"/>
        <v>40376</v>
      </c>
      <c r="E607" s="75">
        <v>10766</v>
      </c>
      <c r="F607" s="75">
        <v>73376</v>
      </c>
      <c r="G607" s="80">
        <f t="shared" si="481"/>
        <v>84142</v>
      </c>
      <c r="H607" s="76">
        <v>18587453.870000001</v>
      </c>
      <c r="I607" s="75">
        <v>2574</v>
      </c>
      <c r="J607" s="75">
        <v>10056</v>
      </c>
      <c r="K607" s="75">
        <v>1602</v>
      </c>
      <c r="L607" s="88">
        <f t="shared" si="478"/>
        <v>0.14880178339216049</v>
      </c>
      <c r="M607" s="92">
        <f t="shared" si="473"/>
        <v>11976.25</v>
      </c>
      <c r="N607" s="89">
        <f t="shared" si="488"/>
        <v>72186.25</v>
      </c>
      <c r="O607" s="89">
        <f t="shared" si="483"/>
        <v>84162.5</v>
      </c>
      <c r="P607" s="89">
        <f t="shared" si="484"/>
        <v>17577170.800000001</v>
      </c>
      <c r="Q607" s="89">
        <f t="shared" si="485"/>
        <v>2529</v>
      </c>
      <c r="S607" s="4"/>
    </row>
    <row r="608" spans="1:19">
      <c r="A608" s="5">
        <v>40390</v>
      </c>
      <c r="B608" s="8">
        <v>30</v>
      </c>
      <c r="C608" s="102">
        <f t="shared" si="480"/>
        <v>40383</v>
      </c>
      <c r="E608" s="75">
        <v>6389</v>
      </c>
      <c r="F608" s="75">
        <v>73219</v>
      </c>
      <c r="G608" s="80">
        <f t="shared" si="481"/>
        <v>79608</v>
      </c>
      <c r="H608" s="76">
        <v>19692620.280000001</v>
      </c>
      <c r="I608" s="75">
        <v>2403</v>
      </c>
      <c r="J608" s="75">
        <v>5404</v>
      </c>
      <c r="K608" s="75">
        <v>1403</v>
      </c>
      <c r="L608" s="88">
        <f t="shared" si="478"/>
        <v>0.21959618093598371</v>
      </c>
      <c r="M608" s="92">
        <f t="shared" si="473"/>
        <v>11579.75</v>
      </c>
      <c r="N608" s="89">
        <f t="shared" si="488"/>
        <v>72899.75</v>
      </c>
      <c r="O608" s="89">
        <f t="shared" si="483"/>
        <v>84479.5</v>
      </c>
      <c r="P608" s="89">
        <f t="shared" si="484"/>
        <v>18180041.734999999</v>
      </c>
      <c r="Q608" s="89">
        <f t="shared" si="485"/>
        <v>2526.25</v>
      </c>
      <c r="S608" s="4"/>
    </row>
    <row r="609" spans="1:19">
      <c r="A609" s="5">
        <v>40397</v>
      </c>
      <c r="B609" s="8">
        <v>31</v>
      </c>
      <c r="C609" s="102">
        <f t="shared" si="480"/>
        <v>40390</v>
      </c>
      <c r="E609" s="75">
        <v>9422</v>
      </c>
      <c r="F609" s="75">
        <v>71856</v>
      </c>
      <c r="G609" s="80">
        <f t="shared" si="481"/>
        <v>81278</v>
      </c>
      <c r="H609" s="76">
        <v>18355770.649999999</v>
      </c>
      <c r="I609" s="75">
        <v>2219</v>
      </c>
      <c r="J609" s="75">
        <v>8411</v>
      </c>
      <c r="K609" s="75">
        <v>1651</v>
      </c>
      <c r="L609" s="88">
        <f t="shared" si="478"/>
        <v>0.17522818934408829</v>
      </c>
      <c r="M609" s="92">
        <f t="shared" si="473"/>
        <v>9646.5</v>
      </c>
      <c r="N609" s="89">
        <f t="shared" ref="N609:N614" si="489">AVERAGE(F606:F609)</f>
        <v>73401.75</v>
      </c>
      <c r="O609" s="89">
        <f t="shared" si="483"/>
        <v>83048.25</v>
      </c>
      <c r="P609" s="89">
        <f t="shared" si="484"/>
        <v>18620609.960000001</v>
      </c>
      <c r="Q609" s="89">
        <f t="shared" si="485"/>
        <v>2464.5</v>
      </c>
      <c r="S609" s="4"/>
    </row>
    <row r="610" spans="1:19">
      <c r="A610" s="5">
        <v>40404</v>
      </c>
      <c r="B610" s="8">
        <v>32</v>
      </c>
      <c r="C610" s="102">
        <f t="shared" si="480"/>
        <v>40397</v>
      </c>
      <c r="E610" s="75">
        <v>7189</v>
      </c>
      <c r="F610" s="75">
        <v>70361</v>
      </c>
      <c r="G610" s="80">
        <f t="shared" si="481"/>
        <v>77550</v>
      </c>
      <c r="H610" s="76">
        <v>17838092.09</v>
      </c>
      <c r="I610" s="75">
        <v>2331</v>
      </c>
      <c r="J610" s="75">
        <v>6396</v>
      </c>
      <c r="K610" s="75">
        <v>1269</v>
      </c>
      <c r="L610" s="88">
        <f t="shared" si="478"/>
        <v>0.17651968284879677</v>
      </c>
      <c r="M610" s="92">
        <f t="shared" si="473"/>
        <v>8441.5</v>
      </c>
      <c r="N610" s="89">
        <f t="shared" si="489"/>
        <v>72203</v>
      </c>
      <c r="O610" s="89">
        <f t="shared" si="483"/>
        <v>80644.5</v>
      </c>
      <c r="P610" s="89">
        <f t="shared" si="484"/>
        <v>18618484.2225</v>
      </c>
      <c r="Q610" s="89">
        <f t="shared" si="485"/>
        <v>2381.75</v>
      </c>
      <c r="S610" s="4"/>
    </row>
    <row r="611" spans="1:19">
      <c r="A611" s="5">
        <v>40411</v>
      </c>
      <c r="B611" s="8">
        <v>33</v>
      </c>
      <c r="C611" s="102">
        <f t="shared" si="480"/>
        <v>40404</v>
      </c>
      <c r="E611" s="75">
        <v>6132</v>
      </c>
      <c r="F611" s="75">
        <v>68275</v>
      </c>
      <c r="G611" s="80">
        <f t="shared" si="481"/>
        <v>74407</v>
      </c>
      <c r="H611" s="76">
        <v>17052400.559999999</v>
      </c>
      <c r="I611" s="75">
        <v>2157</v>
      </c>
      <c r="J611" s="75">
        <v>5140</v>
      </c>
      <c r="K611" s="75">
        <v>1281</v>
      </c>
      <c r="L611" s="88">
        <f t="shared" si="478"/>
        <v>0.2089041095890411</v>
      </c>
      <c r="M611" s="92">
        <f t="shared" si="473"/>
        <v>7283</v>
      </c>
      <c r="N611" s="89">
        <f t="shared" si="489"/>
        <v>70927.75</v>
      </c>
      <c r="O611" s="89">
        <f t="shared" si="483"/>
        <v>78210.75</v>
      </c>
      <c r="P611" s="89">
        <f t="shared" si="484"/>
        <v>18234720.895</v>
      </c>
      <c r="Q611" s="89">
        <f t="shared" si="485"/>
        <v>2277.5</v>
      </c>
      <c r="S611" s="4"/>
    </row>
    <row r="612" spans="1:19">
      <c r="A612" s="5">
        <v>40418</v>
      </c>
      <c r="B612" s="8">
        <v>34</v>
      </c>
      <c r="C612" s="102">
        <f t="shared" si="480"/>
        <v>40411</v>
      </c>
      <c r="E612" s="75">
        <v>5663</v>
      </c>
      <c r="F612" s="75">
        <v>65295</v>
      </c>
      <c r="G612" s="80">
        <f t="shared" si="481"/>
        <v>70958</v>
      </c>
      <c r="H612" s="76">
        <v>16687446.76</v>
      </c>
      <c r="I612" s="75">
        <v>2093</v>
      </c>
      <c r="J612" s="75">
        <v>4671</v>
      </c>
      <c r="K612" s="75">
        <v>1378</v>
      </c>
      <c r="L612" s="88">
        <f t="shared" si="478"/>
        <v>0.24333392194949674</v>
      </c>
      <c r="M612" s="92">
        <f t="shared" si="473"/>
        <v>7101.5</v>
      </c>
      <c r="N612" s="89">
        <f t="shared" si="489"/>
        <v>68946.75</v>
      </c>
      <c r="O612" s="89">
        <f t="shared" si="483"/>
        <v>76048.25</v>
      </c>
      <c r="P612" s="89">
        <f t="shared" si="484"/>
        <v>17483427.515000001</v>
      </c>
      <c r="Q612" s="89">
        <f t="shared" si="485"/>
        <v>2200</v>
      </c>
      <c r="S612" s="4"/>
    </row>
    <row r="613" spans="1:19">
      <c r="A613" s="5">
        <v>40425</v>
      </c>
      <c r="B613" s="8">
        <v>35</v>
      </c>
      <c r="C613" s="102">
        <f t="shared" si="480"/>
        <v>40418</v>
      </c>
      <c r="E613" s="75">
        <v>5735</v>
      </c>
      <c r="F613" s="75">
        <v>67324</v>
      </c>
      <c r="G613" s="80">
        <f t="shared" si="481"/>
        <v>73059</v>
      </c>
      <c r="H613" s="76">
        <v>15425589.34</v>
      </c>
      <c r="I613" s="75">
        <v>1963</v>
      </c>
      <c r="J613" s="75">
        <v>4225</v>
      </c>
      <c r="K613" s="75">
        <v>1306</v>
      </c>
      <c r="L613" s="88">
        <f t="shared" si="478"/>
        <v>0.22772449869224062</v>
      </c>
      <c r="M613" s="92">
        <f t="shared" si="473"/>
        <v>6179.75</v>
      </c>
      <c r="N613" s="89">
        <f t="shared" si="489"/>
        <v>67813.75</v>
      </c>
      <c r="O613" s="89">
        <f t="shared" si="483"/>
        <v>73993.5</v>
      </c>
      <c r="P613" s="89">
        <f t="shared" si="484"/>
        <v>16750882.1875</v>
      </c>
      <c r="Q613" s="89">
        <f t="shared" si="485"/>
        <v>2136</v>
      </c>
      <c r="S613" s="4"/>
    </row>
    <row r="614" spans="1:19">
      <c r="A614" s="5">
        <v>40432</v>
      </c>
      <c r="B614" s="8">
        <v>36</v>
      </c>
      <c r="C614" s="102">
        <f t="shared" si="480"/>
        <v>40425</v>
      </c>
      <c r="E614" s="75">
        <v>5212</v>
      </c>
      <c r="F614" s="75">
        <v>64297</v>
      </c>
      <c r="G614" s="80">
        <f t="shared" si="481"/>
        <v>69509</v>
      </c>
      <c r="H614" s="76">
        <v>15741400.890000001</v>
      </c>
      <c r="I614" s="75">
        <v>1911</v>
      </c>
      <c r="J614" s="75">
        <v>3733</v>
      </c>
      <c r="K614" s="75">
        <v>1365</v>
      </c>
      <c r="L614" s="88">
        <f t="shared" si="478"/>
        <v>0.26189562547966233</v>
      </c>
      <c r="M614" s="92">
        <f t="shared" si="473"/>
        <v>5685.5</v>
      </c>
      <c r="N614" s="89">
        <f t="shared" si="489"/>
        <v>66297.75</v>
      </c>
      <c r="O614" s="89">
        <f t="shared" si="483"/>
        <v>71983.25</v>
      </c>
      <c r="P614" s="89">
        <f t="shared" si="484"/>
        <v>16226709.387499999</v>
      </c>
      <c r="Q614" s="89">
        <f t="shared" si="485"/>
        <v>2031</v>
      </c>
      <c r="S614" s="4"/>
    </row>
    <row r="615" spans="1:19">
      <c r="A615" s="5">
        <v>40439</v>
      </c>
      <c r="B615" s="8">
        <v>37</v>
      </c>
      <c r="C615" s="102">
        <f t="shared" si="480"/>
        <v>40432</v>
      </c>
      <c r="E615" s="75">
        <v>5448</v>
      </c>
      <c r="F615" s="75">
        <v>65216</v>
      </c>
      <c r="G615" s="80">
        <f t="shared" si="481"/>
        <v>70664</v>
      </c>
      <c r="H615" s="76">
        <v>16260674.050000001</v>
      </c>
      <c r="I615" s="75">
        <v>1891</v>
      </c>
      <c r="J615" s="75">
        <v>4620</v>
      </c>
      <c r="K615" s="75">
        <v>1271</v>
      </c>
      <c r="L615" s="88">
        <f t="shared" si="478"/>
        <v>0.23329662261380324</v>
      </c>
      <c r="M615" s="92">
        <f t="shared" ref="M615:M678" si="490">AVERAGE(E612:E615)</f>
        <v>5514.5</v>
      </c>
      <c r="N615" s="89">
        <f t="shared" ref="N615:N620" si="491">AVERAGE(F612:F615)</f>
        <v>65533</v>
      </c>
      <c r="O615" s="89">
        <f t="shared" si="483"/>
        <v>71047.5</v>
      </c>
      <c r="P615" s="89">
        <f t="shared" si="484"/>
        <v>16028777.760000002</v>
      </c>
      <c r="Q615" s="89">
        <f t="shared" si="485"/>
        <v>1964.5</v>
      </c>
      <c r="S615" s="4"/>
    </row>
    <row r="616" spans="1:19">
      <c r="A616" s="5">
        <v>40446</v>
      </c>
      <c r="B616" s="8">
        <v>38</v>
      </c>
      <c r="C616" s="102">
        <f t="shared" si="480"/>
        <v>40439</v>
      </c>
      <c r="E616" s="75">
        <v>5489</v>
      </c>
      <c r="F616" s="75">
        <v>63787</v>
      </c>
      <c r="G616" s="80">
        <f t="shared" si="481"/>
        <v>69276</v>
      </c>
      <c r="H616" s="76">
        <v>15313478.26</v>
      </c>
      <c r="I616" s="75">
        <v>1942</v>
      </c>
      <c r="J616" s="75">
        <v>4015</v>
      </c>
      <c r="K616" s="75">
        <v>1412</v>
      </c>
      <c r="L616" s="88">
        <f t="shared" si="478"/>
        <v>0.25724175623975221</v>
      </c>
      <c r="M616" s="92">
        <f t="shared" si="490"/>
        <v>5471</v>
      </c>
      <c r="N616" s="89">
        <f t="shared" si="491"/>
        <v>65156</v>
      </c>
      <c r="O616" s="89">
        <f t="shared" si="483"/>
        <v>70627</v>
      </c>
      <c r="P616" s="89">
        <f t="shared" si="484"/>
        <v>15685285.635</v>
      </c>
      <c r="Q616" s="89">
        <f t="shared" si="485"/>
        <v>1926.75</v>
      </c>
      <c r="S616" s="4"/>
    </row>
    <row r="617" spans="1:19">
      <c r="A617" s="5">
        <v>40453</v>
      </c>
      <c r="B617" s="8">
        <v>39</v>
      </c>
      <c r="C617" s="102">
        <f t="shared" si="480"/>
        <v>40446</v>
      </c>
      <c r="E617" s="75">
        <v>6322</v>
      </c>
      <c r="F617" s="75">
        <v>62215</v>
      </c>
      <c r="G617" s="80">
        <f t="shared" si="481"/>
        <v>68537</v>
      </c>
      <c r="H617" s="76">
        <v>15194296</v>
      </c>
      <c r="I617" s="75">
        <v>2063</v>
      </c>
      <c r="J617" s="75">
        <v>4276</v>
      </c>
      <c r="K617" s="75">
        <v>2068</v>
      </c>
      <c r="L617" s="88">
        <f t="shared" si="478"/>
        <v>0.32711167352103765</v>
      </c>
      <c r="M617" s="92">
        <f t="shared" si="490"/>
        <v>5617.75</v>
      </c>
      <c r="N617" s="89">
        <f t="shared" si="491"/>
        <v>63878.75</v>
      </c>
      <c r="O617" s="89">
        <f t="shared" si="483"/>
        <v>69496.5</v>
      </c>
      <c r="P617" s="89">
        <f t="shared" si="484"/>
        <v>15627462.300000001</v>
      </c>
      <c r="Q617" s="89">
        <f t="shared" si="485"/>
        <v>1951.75</v>
      </c>
      <c r="S617" s="4"/>
    </row>
    <row r="618" spans="1:19">
      <c r="A618" s="5">
        <v>40460</v>
      </c>
      <c r="B618" s="8">
        <v>40</v>
      </c>
      <c r="C618" s="102">
        <f t="shared" si="480"/>
        <v>40453</v>
      </c>
      <c r="E618" s="75">
        <v>8397</v>
      </c>
      <c r="F618" s="75">
        <v>61349</v>
      </c>
      <c r="G618" s="80">
        <f t="shared" si="481"/>
        <v>69746</v>
      </c>
      <c r="H618" s="76">
        <v>14852168.220000001</v>
      </c>
      <c r="I618" s="75">
        <v>2050</v>
      </c>
      <c r="J618" s="75">
        <v>7643</v>
      </c>
      <c r="K618" s="75">
        <v>2136</v>
      </c>
      <c r="L618" s="88">
        <f t="shared" si="478"/>
        <v>0.25437656305823508</v>
      </c>
      <c r="M618" s="92">
        <f t="shared" si="490"/>
        <v>6414</v>
      </c>
      <c r="N618" s="89">
        <f t="shared" si="491"/>
        <v>63141.75</v>
      </c>
      <c r="O618" s="89">
        <f t="shared" si="483"/>
        <v>69555.75</v>
      </c>
      <c r="P618" s="89">
        <f t="shared" si="484"/>
        <v>15405154.1325</v>
      </c>
      <c r="Q618" s="89">
        <f t="shared" si="485"/>
        <v>1986.5</v>
      </c>
      <c r="S618" s="4"/>
    </row>
    <row r="619" spans="1:19">
      <c r="A619" s="5">
        <v>40467</v>
      </c>
      <c r="B619" s="8">
        <v>41</v>
      </c>
      <c r="C619" s="102">
        <f t="shared" si="480"/>
        <v>40460</v>
      </c>
      <c r="E619" s="75">
        <v>8517</v>
      </c>
      <c r="F619" s="75">
        <v>62969</v>
      </c>
      <c r="G619" s="80">
        <f t="shared" si="481"/>
        <v>71486</v>
      </c>
      <c r="H619" s="76">
        <v>14537209.77</v>
      </c>
      <c r="I619" s="75">
        <v>2104</v>
      </c>
      <c r="J619" s="75">
        <v>7499</v>
      </c>
      <c r="K619" s="75">
        <v>1695</v>
      </c>
      <c r="L619" s="88">
        <f t="shared" si="478"/>
        <v>0.19901373723141952</v>
      </c>
      <c r="M619" s="92">
        <f t="shared" si="490"/>
        <v>7181.25</v>
      </c>
      <c r="N619" s="89">
        <f t="shared" si="491"/>
        <v>62580</v>
      </c>
      <c r="O619" s="89">
        <f t="shared" si="483"/>
        <v>69761.25</v>
      </c>
      <c r="P619" s="89">
        <f t="shared" si="484"/>
        <v>14974288.0625</v>
      </c>
      <c r="Q619" s="89">
        <f t="shared" si="485"/>
        <v>2039.75</v>
      </c>
      <c r="S619" s="4"/>
    </row>
    <row r="620" spans="1:19">
      <c r="A620" s="5">
        <v>40474</v>
      </c>
      <c r="B620" s="8">
        <v>42</v>
      </c>
      <c r="C620" s="102">
        <f t="shared" si="480"/>
        <v>40467</v>
      </c>
      <c r="E620" s="75">
        <v>7422</v>
      </c>
      <c r="F620" s="75">
        <v>62006</v>
      </c>
      <c r="G620" s="80">
        <f t="shared" si="481"/>
        <v>69428</v>
      </c>
      <c r="H620" s="76">
        <v>14662670.640000001</v>
      </c>
      <c r="I620" s="75">
        <v>2059</v>
      </c>
      <c r="J620" s="75">
        <v>5941</v>
      </c>
      <c r="K620" s="75">
        <v>1993</v>
      </c>
      <c r="L620" s="88">
        <f t="shared" si="478"/>
        <v>0.26852600377256802</v>
      </c>
      <c r="M620" s="92">
        <f t="shared" si="490"/>
        <v>7664.5</v>
      </c>
      <c r="N620" s="89">
        <f t="shared" si="491"/>
        <v>62134.75</v>
      </c>
      <c r="O620" s="89">
        <f t="shared" si="483"/>
        <v>69799.25</v>
      </c>
      <c r="P620" s="89">
        <f t="shared" si="484"/>
        <v>14811586.157499999</v>
      </c>
      <c r="Q620" s="89">
        <f t="shared" si="485"/>
        <v>2069</v>
      </c>
      <c r="S620" s="4"/>
    </row>
    <row r="621" spans="1:19">
      <c r="A621" s="5">
        <v>40481</v>
      </c>
      <c r="B621" s="8">
        <v>43</v>
      </c>
      <c r="C621" s="102">
        <f t="shared" si="480"/>
        <v>40474</v>
      </c>
      <c r="E621" s="75">
        <v>9342</v>
      </c>
      <c r="F621" s="75">
        <v>62029</v>
      </c>
      <c r="G621" s="80">
        <f t="shared" si="481"/>
        <v>71371</v>
      </c>
      <c r="H621" s="76">
        <v>15159753.779999999</v>
      </c>
      <c r="I621" s="75">
        <v>2143</v>
      </c>
      <c r="J621" s="75">
        <v>6273</v>
      </c>
      <c r="K621" s="75">
        <v>3506</v>
      </c>
      <c r="L621" s="88">
        <f t="shared" si="478"/>
        <v>0.37529436951402267</v>
      </c>
      <c r="M621" s="92">
        <f t="shared" si="490"/>
        <v>8419.5</v>
      </c>
      <c r="N621" s="89">
        <f t="shared" ref="N621:N626" si="492">AVERAGE(F618:F621)</f>
        <v>62088.25</v>
      </c>
      <c r="O621" s="89">
        <f t="shared" si="483"/>
        <v>70507.75</v>
      </c>
      <c r="P621" s="89">
        <f t="shared" si="484"/>
        <v>14802950.602500001</v>
      </c>
      <c r="Q621" s="89">
        <f t="shared" si="485"/>
        <v>2089</v>
      </c>
      <c r="S621" s="4"/>
    </row>
    <row r="622" spans="1:19">
      <c r="A622" s="5">
        <v>40488</v>
      </c>
      <c r="B622" s="8">
        <v>44</v>
      </c>
      <c r="C622" s="102">
        <f t="shared" si="480"/>
        <v>40481</v>
      </c>
      <c r="E622" s="75">
        <v>7341</v>
      </c>
      <c r="F622" s="75">
        <v>60344</v>
      </c>
      <c r="G622" s="80">
        <f t="shared" si="481"/>
        <v>67685</v>
      </c>
      <c r="H622" s="76">
        <v>15219876.57</v>
      </c>
      <c r="I622" s="75">
        <v>2088</v>
      </c>
      <c r="J622" s="75">
        <v>5387</v>
      </c>
      <c r="K622" s="75">
        <v>2328</v>
      </c>
      <c r="L622" s="88">
        <f t="shared" si="478"/>
        <v>0.31712300776460972</v>
      </c>
      <c r="M622" s="92">
        <f t="shared" si="490"/>
        <v>8155.5</v>
      </c>
      <c r="N622" s="89">
        <f t="shared" si="492"/>
        <v>61837</v>
      </c>
      <c r="O622" s="89">
        <f t="shared" si="483"/>
        <v>69992.5</v>
      </c>
      <c r="P622" s="89">
        <f t="shared" si="484"/>
        <v>14894877.689999999</v>
      </c>
      <c r="Q622" s="89">
        <f t="shared" si="485"/>
        <v>2098.5</v>
      </c>
      <c r="S622" s="4"/>
    </row>
    <row r="623" spans="1:19">
      <c r="A623" s="5">
        <v>40495</v>
      </c>
      <c r="B623" s="8">
        <v>45</v>
      </c>
      <c r="C623" s="102">
        <f t="shared" si="480"/>
        <v>40488</v>
      </c>
      <c r="E623" s="75">
        <v>9435</v>
      </c>
      <c r="F623" s="75">
        <v>59481</v>
      </c>
      <c r="G623" s="80">
        <f t="shared" si="481"/>
        <v>68916</v>
      </c>
      <c r="H623" s="76">
        <v>15088051.970000001</v>
      </c>
      <c r="I623" s="75">
        <v>2009</v>
      </c>
      <c r="J623" s="75">
        <v>6507</v>
      </c>
      <c r="K623" s="75">
        <v>3376</v>
      </c>
      <c r="L623" s="88">
        <f t="shared" si="478"/>
        <v>0.35781664016958137</v>
      </c>
      <c r="M623" s="92">
        <f t="shared" si="490"/>
        <v>8385</v>
      </c>
      <c r="N623" s="89">
        <f t="shared" si="492"/>
        <v>60965</v>
      </c>
      <c r="O623" s="89">
        <f t="shared" si="483"/>
        <v>69350</v>
      </c>
      <c r="P623" s="89">
        <f t="shared" si="484"/>
        <v>15032588.24</v>
      </c>
      <c r="Q623" s="89">
        <f t="shared" si="485"/>
        <v>2074.75</v>
      </c>
      <c r="S623" s="4"/>
    </row>
    <row r="624" spans="1:19">
      <c r="A624" s="5">
        <v>40502</v>
      </c>
      <c r="B624" s="8">
        <v>46</v>
      </c>
      <c r="C624" s="102">
        <f t="shared" si="480"/>
        <v>40495</v>
      </c>
      <c r="E624" s="75">
        <v>8274</v>
      </c>
      <c r="F624" s="75">
        <v>61999</v>
      </c>
      <c r="G624" s="80">
        <f t="shared" si="481"/>
        <v>70273</v>
      </c>
      <c r="H624" s="76">
        <v>15088051.970000001</v>
      </c>
      <c r="I624" s="75">
        <v>1974</v>
      </c>
      <c r="J624" s="75">
        <v>5982</v>
      </c>
      <c r="K624" s="75">
        <v>2685</v>
      </c>
      <c r="L624" s="88">
        <f t="shared" si="478"/>
        <v>0.32451051486584481</v>
      </c>
      <c r="M624" s="92">
        <f t="shared" si="490"/>
        <v>8598</v>
      </c>
      <c r="N624" s="89">
        <f t="shared" si="492"/>
        <v>60963.25</v>
      </c>
      <c r="O624" s="89">
        <f t="shared" si="483"/>
        <v>69561.25</v>
      </c>
      <c r="P624" s="89">
        <f t="shared" si="484"/>
        <v>15138933.5725</v>
      </c>
      <c r="Q624" s="89">
        <f t="shared" si="485"/>
        <v>2053.5</v>
      </c>
      <c r="S624" s="4"/>
    </row>
    <row r="625" spans="1:19">
      <c r="A625" s="5">
        <v>40509</v>
      </c>
      <c r="B625" s="8">
        <v>47</v>
      </c>
      <c r="C625" s="102">
        <f t="shared" si="480"/>
        <v>40502</v>
      </c>
      <c r="E625" s="75">
        <v>9941</v>
      </c>
      <c r="F625" s="75">
        <v>59846</v>
      </c>
      <c r="G625" s="80">
        <f t="shared" si="481"/>
        <v>69787</v>
      </c>
      <c r="H625" s="76">
        <v>16056223.310000001</v>
      </c>
      <c r="I625" s="75">
        <v>1976</v>
      </c>
      <c r="J625" s="75">
        <v>5273</v>
      </c>
      <c r="K625" s="75">
        <v>4484</v>
      </c>
      <c r="L625" s="88">
        <f t="shared" si="478"/>
        <v>0.4510612614425108</v>
      </c>
      <c r="M625" s="92">
        <f t="shared" si="490"/>
        <v>8747.75</v>
      </c>
      <c r="N625" s="89">
        <f t="shared" si="492"/>
        <v>60417.5</v>
      </c>
      <c r="O625" s="89">
        <f t="shared" si="483"/>
        <v>69165.25</v>
      </c>
      <c r="P625" s="89">
        <f t="shared" si="484"/>
        <v>15363050.955</v>
      </c>
      <c r="Q625" s="89">
        <f t="shared" si="485"/>
        <v>2011.75</v>
      </c>
      <c r="S625" s="4"/>
    </row>
    <row r="626" spans="1:19">
      <c r="A626" s="5">
        <v>40516</v>
      </c>
      <c r="B626" s="8">
        <v>48</v>
      </c>
      <c r="C626" s="102">
        <f t="shared" si="480"/>
        <v>40509</v>
      </c>
      <c r="E626" s="75">
        <v>10980</v>
      </c>
      <c r="F626" s="75">
        <v>68559</v>
      </c>
      <c r="G626" s="80">
        <f t="shared" si="481"/>
        <v>79539</v>
      </c>
      <c r="H626" s="76">
        <v>17682102.539999999</v>
      </c>
      <c r="I626" s="75">
        <v>2180</v>
      </c>
      <c r="J626" s="75">
        <v>7226</v>
      </c>
      <c r="K626" s="75">
        <v>4257</v>
      </c>
      <c r="L626" s="88">
        <f t="shared" si="478"/>
        <v>0.38770491803278689</v>
      </c>
      <c r="M626" s="92">
        <f t="shared" si="490"/>
        <v>9657.5</v>
      </c>
      <c r="N626" s="89">
        <f t="shared" si="492"/>
        <v>62471.25</v>
      </c>
      <c r="O626" s="89">
        <f t="shared" si="483"/>
        <v>72128.75</v>
      </c>
      <c r="P626" s="89">
        <f t="shared" si="484"/>
        <v>15978607.4475</v>
      </c>
      <c r="Q626" s="89">
        <f t="shared" si="485"/>
        <v>2034.75</v>
      </c>
      <c r="S626" s="4"/>
    </row>
    <row r="627" spans="1:19">
      <c r="A627" s="5">
        <v>40523</v>
      </c>
      <c r="B627" s="8">
        <v>49</v>
      </c>
      <c r="C627" s="102">
        <f t="shared" si="480"/>
        <v>40516</v>
      </c>
      <c r="E627" s="75">
        <v>11126</v>
      </c>
      <c r="F627" s="75">
        <v>65278</v>
      </c>
      <c r="G627" s="80">
        <f t="shared" si="481"/>
        <v>76404</v>
      </c>
      <c r="H627" s="76">
        <v>17481658.640000001</v>
      </c>
      <c r="I627" s="75">
        <v>2074</v>
      </c>
      <c r="J627" s="75">
        <v>7405</v>
      </c>
      <c r="K627" s="75">
        <v>4194</v>
      </c>
      <c r="L627" s="88">
        <f t="shared" si="478"/>
        <v>0.37695488046018333</v>
      </c>
      <c r="M627" s="92">
        <f t="shared" si="490"/>
        <v>10080.25</v>
      </c>
      <c r="N627" s="89">
        <f t="shared" ref="N627:N632" si="493">AVERAGE(F624:F627)</f>
        <v>63920.5</v>
      </c>
      <c r="O627" s="89">
        <f t="shared" si="483"/>
        <v>74000.75</v>
      </c>
      <c r="P627" s="89">
        <f t="shared" si="484"/>
        <v>16577009.115</v>
      </c>
      <c r="Q627" s="89">
        <f t="shared" si="485"/>
        <v>2051</v>
      </c>
      <c r="S627" s="4"/>
    </row>
    <row r="628" spans="1:19">
      <c r="A628" s="5">
        <v>40530</v>
      </c>
      <c r="B628" s="8">
        <v>50</v>
      </c>
      <c r="C628" s="102">
        <f t="shared" si="480"/>
        <v>40523</v>
      </c>
      <c r="E628" s="75">
        <v>11144</v>
      </c>
      <c r="F628" s="75">
        <v>68200</v>
      </c>
      <c r="G628" s="80">
        <f t="shared" si="481"/>
        <v>79344</v>
      </c>
      <c r="H628" s="76">
        <v>17899565.09</v>
      </c>
      <c r="I628" s="75">
        <v>2129</v>
      </c>
      <c r="J628" s="75">
        <v>7409</v>
      </c>
      <c r="K628" s="75">
        <v>4283</v>
      </c>
      <c r="L628" s="88">
        <f t="shared" si="478"/>
        <v>0.38433237616654703</v>
      </c>
      <c r="M628" s="92">
        <f t="shared" si="490"/>
        <v>10797.75</v>
      </c>
      <c r="N628" s="89">
        <f t="shared" si="493"/>
        <v>65470.75</v>
      </c>
      <c r="O628" s="89">
        <f t="shared" si="483"/>
        <v>76268.5</v>
      </c>
      <c r="P628" s="89">
        <f t="shared" si="484"/>
        <v>17279887.395</v>
      </c>
      <c r="Q628" s="89">
        <f t="shared" si="485"/>
        <v>2089.75</v>
      </c>
      <c r="S628" s="4"/>
    </row>
    <row r="629" spans="1:19">
      <c r="A629" s="5">
        <v>40537</v>
      </c>
      <c r="B629" s="8">
        <v>51</v>
      </c>
      <c r="C629" s="102">
        <f t="shared" si="480"/>
        <v>40530</v>
      </c>
      <c r="E629" s="75">
        <v>14040</v>
      </c>
      <c r="F629" s="75">
        <v>72836</v>
      </c>
      <c r="G629" s="80">
        <f t="shared" si="481"/>
        <v>86876</v>
      </c>
      <c r="H629" s="76">
        <v>18875617.710000001</v>
      </c>
      <c r="I629" s="75">
        <v>2217</v>
      </c>
      <c r="J629" s="75">
        <v>9903</v>
      </c>
      <c r="K629" s="75">
        <v>4819</v>
      </c>
      <c r="L629" s="88">
        <f t="shared" si="478"/>
        <v>0.34323361823361825</v>
      </c>
      <c r="M629" s="92">
        <f t="shared" si="490"/>
        <v>11822.5</v>
      </c>
      <c r="N629" s="89">
        <f t="shared" si="493"/>
        <v>68718.25</v>
      </c>
      <c r="O629" s="89">
        <f t="shared" si="483"/>
        <v>80540.75</v>
      </c>
      <c r="P629" s="89">
        <f t="shared" si="484"/>
        <v>17984735.994999997</v>
      </c>
      <c r="Q629" s="89">
        <f t="shared" si="485"/>
        <v>2150</v>
      </c>
      <c r="S629" s="4"/>
    </row>
    <row r="630" spans="1:19">
      <c r="A630" s="5">
        <v>40544</v>
      </c>
      <c r="B630" s="8">
        <v>52</v>
      </c>
      <c r="C630" s="102">
        <f t="shared" si="480"/>
        <v>40537</v>
      </c>
      <c r="E630" s="75">
        <v>14764</v>
      </c>
      <c r="F630" s="75">
        <v>82807</v>
      </c>
      <c r="G630" s="80">
        <f t="shared" si="481"/>
        <v>97571</v>
      </c>
      <c r="H630" s="76">
        <v>20589519.100000001</v>
      </c>
      <c r="I630" s="75">
        <v>2517</v>
      </c>
      <c r="J630" s="75">
        <v>10007</v>
      </c>
      <c r="K630" s="75">
        <v>4474</v>
      </c>
      <c r="L630" s="88">
        <f t="shared" si="478"/>
        <v>0.30303440801950693</v>
      </c>
      <c r="M630" s="92">
        <f t="shared" si="490"/>
        <v>12768.5</v>
      </c>
      <c r="N630" s="89">
        <f t="shared" si="493"/>
        <v>72280.25</v>
      </c>
      <c r="O630" s="89">
        <f t="shared" si="483"/>
        <v>85048.75</v>
      </c>
      <c r="P630" s="89">
        <f t="shared" si="484"/>
        <v>18711590.135000002</v>
      </c>
      <c r="Q630" s="89">
        <f t="shared" si="485"/>
        <v>2234.25</v>
      </c>
      <c r="S630" s="4"/>
    </row>
    <row r="631" spans="1:19">
      <c r="A631" s="5">
        <v>40551</v>
      </c>
      <c r="B631" s="8">
        <v>1</v>
      </c>
      <c r="C631" s="102">
        <f t="shared" si="480"/>
        <v>40544</v>
      </c>
      <c r="E631" s="75">
        <v>20075</v>
      </c>
      <c r="F631" s="75">
        <v>89959</v>
      </c>
      <c r="G631" s="80">
        <f t="shared" si="481"/>
        <v>110034</v>
      </c>
      <c r="H631" s="76">
        <v>22560896.059999999</v>
      </c>
      <c r="I631" s="75">
        <v>2568</v>
      </c>
      <c r="J631" s="75">
        <v>17449</v>
      </c>
      <c r="K631" s="75">
        <v>4047</v>
      </c>
      <c r="L631" s="88">
        <f t="shared" si="478"/>
        <v>0.20159402241594021</v>
      </c>
      <c r="M631" s="92">
        <f t="shared" si="490"/>
        <v>15005.75</v>
      </c>
      <c r="N631" s="89">
        <f t="shared" si="493"/>
        <v>78450.5</v>
      </c>
      <c r="O631" s="89">
        <f t="shared" si="483"/>
        <v>93456.25</v>
      </c>
      <c r="P631" s="89">
        <f t="shared" si="484"/>
        <v>19981399.489999998</v>
      </c>
      <c r="Q631" s="89">
        <f t="shared" si="485"/>
        <v>2357.75</v>
      </c>
      <c r="S631" s="4"/>
    </row>
    <row r="632" spans="1:19">
      <c r="A632" s="5">
        <v>40558</v>
      </c>
      <c r="B632" s="8">
        <v>2</v>
      </c>
      <c r="C632" s="102">
        <f t="shared" si="480"/>
        <v>40551</v>
      </c>
      <c r="E632" s="75">
        <v>14467</v>
      </c>
      <c r="F632" s="75">
        <v>90813</v>
      </c>
      <c r="G632" s="80">
        <f t="shared" si="481"/>
        <v>105280</v>
      </c>
      <c r="H632" s="76">
        <v>23015817.48</v>
      </c>
      <c r="I632" s="75">
        <v>2527</v>
      </c>
      <c r="J632" s="75">
        <v>13295</v>
      </c>
      <c r="K632" s="75">
        <v>1963</v>
      </c>
      <c r="L632" s="88">
        <f t="shared" si="478"/>
        <v>0.13568811778530449</v>
      </c>
      <c r="M632" s="92">
        <f t="shared" si="490"/>
        <v>15836.5</v>
      </c>
      <c r="N632" s="89">
        <f t="shared" si="493"/>
        <v>84103.75</v>
      </c>
      <c r="O632" s="89">
        <f t="shared" si="483"/>
        <v>99940.25</v>
      </c>
      <c r="P632" s="89">
        <f t="shared" si="484"/>
        <v>21260462.587500002</v>
      </c>
      <c r="Q632" s="89">
        <f t="shared" si="485"/>
        <v>2457.25</v>
      </c>
      <c r="S632" s="4"/>
    </row>
    <row r="633" spans="1:19">
      <c r="A633" s="5">
        <v>40565</v>
      </c>
      <c r="B633" s="8">
        <v>3</v>
      </c>
      <c r="C633" s="102">
        <f t="shared" si="480"/>
        <v>40558</v>
      </c>
      <c r="E633" s="75">
        <v>9071</v>
      </c>
      <c r="F633" s="75">
        <v>88633</v>
      </c>
      <c r="G633" s="80">
        <f t="shared" si="481"/>
        <v>97704</v>
      </c>
      <c r="H633" s="76">
        <v>23105335.350000001</v>
      </c>
      <c r="I633" s="75">
        <v>2281</v>
      </c>
      <c r="J633" s="75">
        <v>8044</v>
      </c>
      <c r="K633" s="75">
        <v>1585</v>
      </c>
      <c r="L633" s="88">
        <f t="shared" si="478"/>
        <v>0.17473266453533237</v>
      </c>
      <c r="M633" s="92">
        <f t="shared" si="490"/>
        <v>14594.25</v>
      </c>
      <c r="N633" s="89">
        <f t="shared" ref="N633:N638" si="494">AVERAGE(F630:F633)</f>
        <v>88053</v>
      </c>
      <c r="O633" s="89">
        <f t="shared" si="483"/>
        <v>102647.25</v>
      </c>
      <c r="P633" s="89">
        <f t="shared" si="484"/>
        <v>22317891.997500002</v>
      </c>
      <c r="Q633" s="89">
        <f t="shared" si="485"/>
        <v>2473.25</v>
      </c>
      <c r="S633" s="4"/>
    </row>
    <row r="634" spans="1:19">
      <c r="A634" s="5">
        <v>40572</v>
      </c>
      <c r="B634" s="8">
        <v>4</v>
      </c>
      <c r="C634" s="102">
        <f t="shared" si="480"/>
        <v>40565</v>
      </c>
      <c r="E634" s="75">
        <v>8217</v>
      </c>
      <c r="F634" s="75">
        <v>85899</v>
      </c>
      <c r="G634" s="80">
        <f t="shared" si="481"/>
        <v>94116</v>
      </c>
      <c r="H634" s="76">
        <v>22795037.18</v>
      </c>
      <c r="I634" s="75">
        <v>2143</v>
      </c>
      <c r="J634" s="75">
        <v>6953</v>
      </c>
      <c r="K634" s="75">
        <v>1697</v>
      </c>
      <c r="L634" s="88">
        <f t="shared" si="478"/>
        <v>0.2065230619447487</v>
      </c>
      <c r="M634" s="92">
        <f t="shared" si="490"/>
        <v>12957.5</v>
      </c>
      <c r="N634" s="89">
        <f t="shared" si="494"/>
        <v>88826</v>
      </c>
      <c r="O634" s="89">
        <f t="shared" si="483"/>
        <v>101783.5</v>
      </c>
      <c r="P634" s="89">
        <f t="shared" si="484"/>
        <v>22869271.517499998</v>
      </c>
      <c r="Q634" s="89">
        <f t="shared" si="485"/>
        <v>2379.75</v>
      </c>
      <c r="S634" s="4"/>
    </row>
    <row r="635" spans="1:19">
      <c r="A635" s="5">
        <v>40579</v>
      </c>
      <c r="B635" s="8">
        <v>5</v>
      </c>
      <c r="C635" s="102">
        <f t="shared" si="480"/>
        <v>40572</v>
      </c>
      <c r="E635" s="75">
        <v>6716</v>
      </c>
      <c r="F635" s="75">
        <v>83833</v>
      </c>
      <c r="G635" s="80">
        <f t="shared" si="481"/>
        <v>90549</v>
      </c>
      <c r="H635" s="76">
        <v>22536411.07</v>
      </c>
      <c r="I635" s="75">
        <v>2144</v>
      </c>
      <c r="J635" s="75">
        <v>4910</v>
      </c>
      <c r="K635" s="75">
        <v>1645</v>
      </c>
      <c r="L635" s="88">
        <f t="shared" si="478"/>
        <v>0.24493746277546158</v>
      </c>
      <c r="M635" s="92">
        <f t="shared" si="490"/>
        <v>9617.75</v>
      </c>
      <c r="N635" s="89">
        <f t="shared" si="494"/>
        <v>87294.5</v>
      </c>
      <c r="O635" s="89">
        <f t="shared" si="483"/>
        <v>96912.25</v>
      </c>
      <c r="P635" s="89">
        <f t="shared" si="484"/>
        <v>22863150.269999996</v>
      </c>
      <c r="Q635" s="89">
        <f t="shared" si="485"/>
        <v>2273.75</v>
      </c>
      <c r="S635" s="4"/>
    </row>
    <row r="636" spans="1:19">
      <c r="A636" s="5">
        <v>40586</v>
      </c>
      <c r="B636" s="8">
        <v>6</v>
      </c>
      <c r="C636" s="102">
        <f t="shared" si="480"/>
        <v>40579</v>
      </c>
      <c r="E636" s="75">
        <v>7747</v>
      </c>
      <c r="F636" s="75">
        <v>85054</v>
      </c>
      <c r="G636" s="80">
        <f t="shared" si="481"/>
        <v>92801</v>
      </c>
      <c r="H636" s="76">
        <v>23187341.550000001</v>
      </c>
      <c r="I636" s="75">
        <v>2083</v>
      </c>
      <c r="J636" s="75">
        <v>5622</v>
      </c>
      <c r="K636" s="75">
        <v>2487</v>
      </c>
      <c r="L636" s="88">
        <f t="shared" si="478"/>
        <v>0.32102749451400542</v>
      </c>
      <c r="M636" s="92">
        <f t="shared" si="490"/>
        <v>7937.75</v>
      </c>
      <c r="N636" s="89">
        <f t="shared" si="494"/>
        <v>85854.75</v>
      </c>
      <c r="O636" s="89">
        <f t="shared" si="483"/>
        <v>93792.5</v>
      </c>
      <c r="P636" s="89">
        <f t="shared" si="484"/>
        <v>22906031.287499998</v>
      </c>
      <c r="Q636" s="89">
        <f t="shared" si="485"/>
        <v>2162.75</v>
      </c>
      <c r="S636" s="4"/>
    </row>
    <row r="637" spans="1:19">
      <c r="A637" s="5">
        <v>40593</v>
      </c>
      <c r="B637" s="8">
        <v>7</v>
      </c>
      <c r="C637" s="102">
        <f t="shared" si="480"/>
        <v>40586</v>
      </c>
      <c r="E637" s="75">
        <v>5816</v>
      </c>
      <c r="F637" s="75">
        <v>83361</v>
      </c>
      <c r="G637" s="80">
        <f t="shared" si="481"/>
        <v>89177</v>
      </c>
      <c r="H637" s="76">
        <v>22921050.280000001</v>
      </c>
      <c r="I637" s="75">
        <v>1971</v>
      </c>
      <c r="J637" s="75">
        <v>4753</v>
      </c>
      <c r="K637" s="75">
        <v>1356</v>
      </c>
      <c r="L637" s="88">
        <f t="shared" ref="L637:L700" si="495">K637/E637</f>
        <v>0.23314993122420907</v>
      </c>
      <c r="M637" s="92">
        <f t="shared" si="490"/>
        <v>7124</v>
      </c>
      <c r="N637" s="89">
        <f t="shared" si="494"/>
        <v>84536.75</v>
      </c>
      <c r="O637" s="89">
        <f t="shared" si="483"/>
        <v>91660.75</v>
      </c>
      <c r="P637" s="89">
        <f t="shared" si="484"/>
        <v>22859960.02</v>
      </c>
      <c r="Q637" s="89">
        <f t="shared" si="485"/>
        <v>2085.25</v>
      </c>
      <c r="S637" s="4"/>
    </row>
    <row r="638" spans="1:19">
      <c r="A638" s="5">
        <v>40600</v>
      </c>
      <c r="B638" s="8">
        <v>8</v>
      </c>
      <c r="C638" s="102">
        <f t="shared" si="480"/>
        <v>40593</v>
      </c>
      <c r="E638" s="75">
        <v>5500</v>
      </c>
      <c r="F638" s="75">
        <v>79587</v>
      </c>
      <c r="G638" s="80">
        <f t="shared" si="481"/>
        <v>85087</v>
      </c>
      <c r="H638" s="76">
        <v>22277090.27</v>
      </c>
      <c r="I638" s="75">
        <v>1964</v>
      </c>
      <c r="J638" s="75">
        <v>4304</v>
      </c>
      <c r="K638" s="75">
        <v>1442</v>
      </c>
      <c r="L638" s="88">
        <f t="shared" si="495"/>
        <v>0.26218181818181818</v>
      </c>
      <c r="M638" s="92">
        <f t="shared" si="490"/>
        <v>6444.75</v>
      </c>
      <c r="N638" s="89">
        <f t="shared" si="494"/>
        <v>82958.75</v>
      </c>
      <c r="O638" s="89">
        <f t="shared" si="483"/>
        <v>89403.5</v>
      </c>
      <c r="P638" s="89">
        <f t="shared" si="484"/>
        <v>22730473.2925</v>
      </c>
      <c r="Q638" s="89">
        <f t="shared" si="485"/>
        <v>2040.5</v>
      </c>
      <c r="S638" s="4"/>
    </row>
    <row r="639" spans="1:19">
      <c r="A639" s="5">
        <v>40607</v>
      </c>
      <c r="B639" s="8">
        <v>9</v>
      </c>
      <c r="C639" s="102">
        <f t="shared" si="480"/>
        <v>40600</v>
      </c>
      <c r="E639" s="75">
        <v>6238</v>
      </c>
      <c r="F639" s="75">
        <v>78626</v>
      </c>
      <c r="G639" s="80">
        <f t="shared" si="481"/>
        <v>84864</v>
      </c>
      <c r="H639" s="76">
        <v>22010861.649999999</v>
      </c>
      <c r="I639" s="75">
        <v>1983</v>
      </c>
      <c r="J639" s="75">
        <v>4626</v>
      </c>
      <c r="K639" s="75">
        <v>1934</v>
      </c>
      <c r="L639" s="88">
        <f t="shared" si="495"/>
        <v>0.31003526771401091</v>
      </c>
      <c r="M639" s="92">
        <f t="shared" si="490"/>
        <v>6325.25</v>
      </c>
      <c r="N639" s="89">
        <f t="shared" ref="N639:N644" si="496">AVERAGE(F636:F639)</f>
        <v>81657</v>
      </c>
      <c r="O639" s="89">
        <f t="shared" si="483"/>
        <v>87982.25</v>
      </c>
      <c r="P639" s="89">
        <f t="shared" si="484"/>
        <v>22599085.9375</v>
      </c>
      <c r="Q639" s="89">
        <f t="shared" si="485"/>
        <v>2000.25</v>
      </c>
      <c r="S639" s="4"/>
    </row>
    <row r="640" spans="1:19">
      <c r="A640" s="5">
        <v>40614</v>
      </c>
      <c r="B640" s="8">
        <v>10</v>
      </c>
      <c r="C640" s="102">
        <f t="shared" si="480"/>
        <v>40607</v>
      </c>
      <c r="E640" s="75">
        <v>5723</v>
      </c>
      <c r="F640" s="75">
        <v>76614</v>
      </c>
      <c r="G640" s="80">
        <f t="shared" si="481"/>
        <v>82337</v>
      </c>
      <c r="H640" s="76">
        <v>21841867.030000001</v>
      </c>
      <c r="I640" s="75">
        <v>1966</v>
      </c>
      <c r="J640" s="75">
        <v>4398</v>
      </c>
      <c r="K640" s="75">
        <v>1662</v>
      </c>
      <c r="L640" s="88">
        <f t="shared" si="495"/>
        <v>0.2904071291280797</v>
      </c>
      <c r="M640" s="92">
        <f t="shared" si="490"/>
        <v>5819.25</v>
      </c>
      <c r="N640" s="89">
        <f t="shared" si="496"/>
        <v>79547</v>
      </c>
      <c r="O640" s="89">
        <f t="shared" si="483"/>
        <v>85366.25</v>
      </c>
      <c r="P640" s="89">
        <f t="shared" si="484"/>
        <v>22262717.307499997</v>
      </c>
      <c r="Q640" s="89">
        <f t="shared" si="485"/>
        <v>1971</v>
      </c>
      <c r="S640" s="4"/>
    </row>
    <row r="641" spans="1:19">
      <c r="A641" s="5">
        <v>40621</v>
      </c>
      <c r="B641" s="8">
        <v>11</v>
      </c>
      <c r="C641" s="102">
        <f t="shared" si="480"/>
        <v>40614</v>
      </c>
      <c r="E641" s="75">
        <v>5066</v>
      </c>
      <c r="F641" s="75">
        <v>73773</v>
      </c>
      <c r="G641" s="80">
        <f t="shared" si="481"/>
        <v>78839</v>
      </c>
      <c r="H641" s="76">
        <v>20714088.039999999</v>
      </c>
      <c r="I641" s="75">
        <v>2017</v>
      </c>
      <c r="J641" s="75">
        <v>3828</v>
      </c>
      <c r="K641" s="75">
        <v>1468</v>
      </c>
      <c r="L641" s="88">
        <f t="shared" si="495"/>
        <v>0.28977497039084088</v>
      </c>
      <c r="M641" s="92">
        <f t="shared" si="490"/>
        <v>5631.75</v>
      </c>
      <c r="N641" s="89">
        <f t="shared" si="496"/>
        <v>77150</v>
      </c>
      <c r="O641" s="89">
        <f t="shared" si="483"/>
        <v>82781.75</v>
      </c>
      <c r="P641" s="89">
        <f t="shared" si="484"/>
        <v>21710976.747500002</v>
      </c>
      <c r="Q641" s="89">
        <f t="shared" si="485"/>
        <v>1982.5</v>
      </c>
      <c r="S641" s="4"/>
    </row>
    <row r="642" spans="1:19">
      <c r="A642" s="5">
        <v>40628</v>
      </c>
      <c r="B642" s="8">
        <v>12</v>
      </c>
      <c r="C642" s="102">
        <f t="shared" si="480"/>
        <v>40621</v>
      </c>
      <c r="E642" s="75">
        <v>5386</v>
      </c>
      <c r="F642" s="75">
        <v>70479</v>
      </c>
      <c r="G642" s="80">
        <f t="shared" si="481"/>
        <v>75865</v>
      </c>
      <c r="H642" s="76">
        <v>19792410.670000002</v>
      </c>
      <c r="I642" s="75">
        <v>2184</v>
      </c>
      <c r="J642" s="75">
        <v>3890</v>
      </c>
      <c r="K642" s="75">
        <v>1726</v>
      </c>
      <c r="L642" s="88">
        <f t="shared" si="495"/>
        <v>0.32046045302636467</v>
      </c>
      <c r="M642" s="92">
        <f t="shared" si="490"/>
        <v>5603.25</v>
      </c>
      <c r="N642" s="89">
        <f t="shared" si="496"/>
        <v>74873</v>
      </c>
      <c r="O642" s="89">
        <f t="shared" si="483"/>
        <v>80476.25</v>
      </c>
      <c r="P642" s="89">
        <f t="shared" si="484"/>
        <v>21089806.8475</v>
      </c>
      <c r="Q642" s="89">
        <f t="shared" si="485"/>
        <v>2037.5</v>
      </c>
      <c r="S642" s="4"/>
    </row>
    <row r="643" spans="1:19">
      <c r="A643" s="5">
        <v>40635</v>
      </c>
      <c r="B643" s="8">
        <v>13</v>
      </c>
      <c r="C643" s="102">
        <f t="shared" si="480"/>
        <v>40628</v>
      </c>
      <c r="E643" s="75">
        <v>5965</v>
      </c>
      <c r="F643" s="75">
        <v>67667</v>
      </c>
      <c r="G643" s="80">
        <f t="shared" si="481"/>
        <v>73632</v>
      </c>
      <c r="H643" s="76">
        <v>18805262.469999999</v>
      </c>
      <c r="I643" s="75">
        <v>2757</v>
      </c>
      <c r="J643" s="75">
        <v>3975</v>
      </c>
      <c r="K643" s="75">
        <v>2260</v>
      </c>
      <c r="L643" s="88">
        <f t="shared" si="495"/>
        <v>0.37887678122380553</v>
      </c>
      <c r="M643" s="92">
        <f t="shared" si="490"/>
        <v>5535</v>
      </c>
      <c r="N643" s="89">
        <f t="shared" si="496"/>
        <v>72133.25</v>
      </c>
      <c r="O643" s="89">
        <f t="shared" si="483"/>
        <v>77668.25</v>
      </c>
      <c r="P643" s="89">
        <f t="shared" si="484"/>
        <v>20288407.052500002</v>
      </c>
      <c r="Q643" s="89">
        <f t="shared" si="485"/>
        <v>2231</v>
      </c>
      <c r="S643" s="4"/>
    </row>
    <row r="644" spans="1:19">
      <c r="A644" s="5">
        <v>40642</v>
      </c>
      <c r="B644" s="8">
        <v>14</v>
      </c>
      <c r="C644" s="102">
        <f t="shared" si="480"/>
        <v>40635</v>
      </c>
      <c r="E644" s="75">
        <v>9280</v>
      </c>
      <c r="F644" s="75">
        <v>64701</v>
      </c>
      <c r="G644" s="80">
        <f t="shared" si="481"/>
        <v>73981</v>
      </c>
      <c r="H644" s="76">
        <v>17642799.370000001</v>
      </c>
      <c r="I644" s="75">
        <v>2726</v>
      </c>
      <c r="J644" s="75">
        <v>7867</v>
      </c>
      <c r="K644" s="75">
        <v>2152</v>
      </c>
      <c r="L644" s="88">
        <f t="shared" si="495"/>
        <v>0.23189655172413792</v>
      </c>
      <c r="M644" s="92">
        <f t="shared" si="490"/>
        <v>6424.25</v>
      </c>
      <c r="N644" s="89">
        <f t="shared" si="496"/>
        <v>69155</v>
      </c>
      <c r="O644" s="89">
        <f t="shared" si="483"/>
        <v>75579.25</v>
      </c>
      <c r="P644" s="89">
        <f t="shared" si="484"/>
        <v>19238640.137499999</v>
      </c>
      <c r="Q644" s="89">
        <f t="shared" si="485"/>
        <v>2421</v>
      </c>
      <c r="S644" s="4"/>
    </row>
    <row r="645" spans="1:19">
      <c r="A645" s="5">
        <v>40649</v>
      </c>
      <c r="B645" s="8">
        <v>15</v>
      </c>
      <c r="C645" s="102">
        <f t="shared" ref="C645:C708" si="497">A644</f>
        <v>40642</v>
      </c>
      <c r="E645" s="75">
        <v>8038</v>
      </c>
      <c r="F645" s="75">
        <v>64115</v>
      </c>
      <c r="G645" s="80">
        <f t="shared" ref="G645:G708" si="498">E645+F645</f>
        <v>72153</v>
      </c>
      <c r="H645" s="76">
        <v>16584321.949999999</v>
      </c>
      <c r="I645" s="75">
        <v>2721</v>
      </c>
      <c r="J645" s="75">
        <v>6922</v>
      </c>
      <c r="K645" s="75">
        <v>1557</v>
      </c>
      <c r="L645" s="88">
        <f t="shared" si="495"/>
        <v>0.19370490171684498</v>
      </c>
      <c r="M645" s="92">
        <f t="shared" si="490"/>
        <v>7167.25</v>
      </c>
      <c r="N645" s="89">
        <f t="shared" ref="N645:N650" si="499">AVERAGE(F642:F645)</f>
        <v>66740.5</v>
      </c>
      <c r="O645" s="89">
        <f t="shared" si="483"/>
        <v>73907.75</v>
      </c>
      <c r="P645" s="89">
        <f t="shared" si="484"/>
        <v>18206198.615000002</v>
      </c>
      <c r="Q645" s="89">
        <f t="shared" si="485"/>
        <v>2597</v>
      </c>
      <c r="S645" s="4"/>
    </row>
    <row r="646" spans="1:19">
      <c r="A646" s="5">
        <v>40656</v>
      </c>
      <c r="B646" s="8">
        <v>16</v>
      </c>
      <c r="C646" s="102">
        <f t="shared" si="497"/>
        <v>40649</v>
      </c>
      <c r="E646" s="75">
        <v>7156</v>
      </c>
      <c r="F646" s="75">
        <v>61120</v>
      </c>
      <c r="G646" s="80">
        <f t="shared" si="498"/>
        <v>68276</v>
      </c>
      <c r="H646" s="76">
        <v>15893195.08</v>
      </c>
      <c r="I646" s="75">
        <v>2583</v>
      </c>
      <c r="J646" s="75">
        <v>5775</v>
      </c>
      <c r="K646" s="75">
        <v>1742</v>
      </c>
      <c r="L646" s="88">
        <f t="shared" si="495"/>
        <v>0.24343208496366686</v>
      </c>
      <c r="M646" s="92">
        <f t="shared" si="490"/>
        <v>7609.75</v>
      </c>
      <c r="N646" s="89">
        <f t="shared" si="499"/>
        <v>64400.75</v>
      </c>
      <c r="O646" s="89">
        <f t="shared" si="483"/>
        <v>72010.5</v>
      </c>
      <c r="P646" s="89">
        <f t="shared" si="484"/>
        <v>17231394.717500001</v>
      </c>
      <c r="Q646" s="89">
        <f t="shared" si="485"/>
        <v>2696.75</v>
      </c>
      <c r="S646" s="4"/>
    </row>
    <row r="647" spans="1:19">
      <c r="A647" s="5">
        <v>40663</v>
      </c>
      <c r="B647" s="8">
        <v>17</v>
      </c>
      <c r="C647" s="102">
        <f t="shared" si="497"/>
        <v>40656</v>
      </c>
      <c r="E647" s="75">
        <v>8393</v>
      </c>
      <c r="F647" s="75">
        <v>60905</v>
      </c>
      <c r="G647" s="80">
        <f t="shared" si="498"/>
        <v>69298</v>
      </c>
      <c r="H647" s="76">
        <v>15959566.689999999</v>
      </c>
      <c r="I647" s="75">
        <v>2513</v>
      </c>
      <c r="J647" s="75">
        <v>6279</v>
      </c>
      <c r="K647" s="75">
        <v>2662</v>
      </c>
      <c r="L647" s="88">
        <f t="shared" si="495"/>
        <v>0.31716906946264745</v>
      </c>
      <c r="M647" s="92">
        <f t="shared" si="490"/>
        <v>8216.75</v>
      </c>
      <c r="N647" s="89">
        <f t="shared" si="499"/>
        <v>62710.25</v>
      </c>
      <c r="O647" s="89">
        <f t="shared" si="483"/>
        <v>70927</v>
      </c>
      <c r="P647" s="89">
        <f t="shared" si="484"/>
        <v>16519970.772499999</v>
      </c>
      <c r="Q647" s="89">
        <f t="shared" si="485"/>
        <v>2635.75</v>
      </c>
      <c r="S647" s="4"/>
    </row>
    <row r="648" spans="1:19">
      <c r="A648" s="5">
        <v>40670</v>
      </c>
      <c r="B648" s="8">
        <v>18</v>
      </c>
      <c r="C648" s="102">
        <f t="shared" si="497"/>
        <v>40663</v>
      </c>
      <c r="E648" s="75">
        <v>7194</v>
      </c>
      <c r="F648" s="75">
        <v>61352</v>
      </c>
      <c r="G648" s="80">
        <f t="shared" si="498"/>
        <v>68546</v>
      </c>
      <c r="H648" s="76">
        <v>15969841.08</v>
      </c>
      <c r="I648" s="75">
        <v>2377</v>
      </c>
      <c r="J648" s="75">
        <v>5562</v>
      </c>
      <c r="K648" s="75">
        <v>2055</v>
      </c>
      <c r="L648" s="88">
        <f t="shared" si="495"/>
        <v>0.28565471226021683</v>
      </c>
      <c r="M648" s="92">
        <f t="shared" si="490"/>
        <v>7695.25</v>
      </c>
      <c r="N648" s="89">
        <f t="shared" si="499"/>
        <v>61873</v>
      </c>
      <c r="O648" s="89">
        <f t="shared" ref="O648:O711" si="500">AVERAGE(G645:G648)</f>
        <v>69568.25</v>
      </c>
      <c r="P648" s="89">
        <f t="shared" ref="P648:P711" si="501">AVERAGE(H645:H648)</f>
        <v>16101731.199999999</v>
      </c>
      <c r="Q648" s="89">
        <f t="shared" ref="Q648:Q711" si="502">AVERAGE(I645:I648)</f>
        <v>2548.5</v>
      </c>
      <c r="S648" s="4"/>
    </row>
    <row r="649" spans="1:19">
      <c r="A649" s="5">
        <v>40677</v>
      </c>
      <c r="B649" s="8">
        <v>19</v>
      </c>
      <c r="C649" s="102">
        <f t="shared" si="497"/>
        <v>40670</v>
      </c>
      <c r="E649" s="75">
        <v>6391</v>
      </c>
      <c r="F649" s="75">
        <v>58810</v>
      </c>
      <c r="G649" s="80">
        <f t="shared" si="498"/>
        <v>65201</v>
      </c>
      <c r="H649" s="76">
        <v>15349637.18</v>
      </c>
      <c r="I649" s="75">
        <v>2155</v>
      </c>
      <c r="J649" s="75">
        <v>4956</v>
      </c>
      <c r="K649" s="75">
        <v>1792</v>
      </c>
      <c r="L649" s="88">
        <f t="shared" si="495"/>
        <v>0.28039430449069003</v>
      </c>
      <c r="M649" s="92">
        <f t="shared" si="490"/>
        <v>7283.5</v>
      </c>
      <c r="N649" s="89">
        <f t="shared" si="499"/>
        <v>60546.75</v>
      </c>
      <c r="O649" s="89">
        <f t="shared" si="500"/>
        <v>67830.25</v>
      </c>
      <c r="P649" s="89">
        <f t="shared" si="501"/>
        <v>15793060.0075</v>
      </c>
      <c r="Q649" s="89">
        <f t="shared" si="502"/>
        <v>2407</v>
      </c>
      <c r="S649" s="4"/>
    </row>
    <row r="650" spans="1:19">
      <c r="A650" s="5">
        <v>40684</v>
      </c>
      <c r="B650" s="8">
        <v>20</v>
      </c>
      <c r="C650" s="102">
        <f t="shared" si="497"/>
        <v>40677</v>
      </c>
      <c r="E650" s="75">
        <v>6414</v>
      </c>
      <c r="F650" s="75">
        <v>57530</v>
      </c>
      <c r="G650" s="80">
        <f t="shared" si="498"/>
        <v>63944</v>
      </c>
      <c r="H650" s="76">
        <v>14941958.449999999</v>
      </c>
      <c r="I650" s="75">
        <v>2076</v>
      </c>
      <c r="J650" s="75">
        <v>4801</v>
      </c>
      <c r="K650" s="75">
        <v>1850</v>
      </c>
      <c r="L650" s="88">
        <f t="shared" si="495"/>
        <v>0.28843155597131276</v>
      </c>
      <c r="M650" s="92">
        <f t="shared" si="490"/>
        <v>7098</v>
      </c>
      <c r="N650" s="89">
        <f t="shared" si="499"/>
        <v>59649.25</v>
      </c>
      <c r="O650" s="89">
        <f t="shared" si="500"/>
        <v>66747.25</v>
      </c>
      <c r="P650" s="89">
        <f t="shared" si="501"/>
        <v>15555250.850000001</v>
      </c>
      <c r="Q650" s="89">
        <f t="shared" si="502"/>
        <v>2280.25</v>
      </c>
      <c r="S650" s="4"/>
    </row>
    <row r="651" spans="1:19">
      <c r="A651" s="5">
        <v>40691</v>
      </c>
      <c r="B651" s="8">
        <v>21</v>
      </c>
      <c r="C651" s="102">
        <f t="shared" si="497"/>
        <v>40684</v>
      </c>
      <c r="E651" s="75">
        <v>6386</v>
      </c>
      <c r="F651" s="75">
        <v>56763</v>
      </c>
      <c r="G651" s="80">
        <f t="shared" si="498"/>
        <v>63149</v>
      </c>
      <c r="H651" s="76">
        <v>14702623.67</v>
      </c>
      <c r="I651" s="75">
        <v>1888</v>
      </c>
      <c r="J651" s="75">
        <v>4604</v>
      </c>
      <c r="K651" s="75">
        <v>2104</v>
      </c>
      <c r="L651" s="88">
        <f t="shared" si="495"/>
        <v>0.32947071719386156</v>
      </c>
      <c r="M651" s="92">
        <f t="shared" si="490"/>
        <v>6596.25</v>
      </c>
      <c r="N651" s="89">
        <f t="shared" ref="N651:N656" si="503">AVERAGE(F648:F651)</f>
        <v>58613.75</v>
      </c>
      <c r="O651" s="89">
        <f t="shared" si="500"/>
        <v>65210</v>
      </c>
      <c r="P651" s="89">
        <f t="shared" si="501"/>
        <v>15241015.094999999</v>
      </c>
      <c r="Q651" s="89">
        <f t="shared" si="502"/>
        <v>2124</v>
      </c>
      <c r="S651" s="4"/>
    </row>
    <row r="652" spans="1:19">
      <c r="A652" s="5">
        <v>40698</v>
      </c>
      <c r="B652" s="8">
        <v>22</v>
      </c>
      <c r="C652" s="102">
        <f t="shared" si="497"/>
        <v>40691</v>
      </c>
      <c r="E652" s="75">
        <v>6925</v>
      </c>
      <c r="F652" s="75">
        <v>56743</v>
      </c>
      <c r="G652" s="80">
        <f t="shared" si="498"/>
        <v>63668</v>
      </c>
      <c r="H652" s="76">
        <v>14731092.09</v>
      </c>
      <c r="I652" s="75">
        <v>1884</v>
      </c>
      <c r="J652" s="75">
        <v>4667</v>
      </c>
      <c r="K652" s="75">
        <v>2448</v>
      </c>
      <c r="L652" s="88">
        <f t="shared" si="495"/>
        <v>0.35350180505415163</v>
      </c>
      <c r="M652" s="92">
        <f t="shared" si="490"/>
        <v>6529</v>
      </c>
      <c r="N652" s="89">
        <f t="shared" si="503"/>
        <v>57461.5</v>
      </c>
      <c r="O652" s="89">
        <f t="shared" si="500"/>
        <v>63990.5</v>
      </c>
      <c r="P652" s="89">
        <f t="shared" si="501"/>
        <v>14931327.8475</v>
      </c>
      <c r="Q652" s="89">
        <f t="shared" si="502"/>
        <v>2000.75</v>
      </c>
      <c r="S652" s="4"/>
    </row>
    <row r="653" spans="1:19">
      <c r="A653" s="5">
        <v>40705</v>
      </c>
      <c r="B653" s="8">
        <v>23</v>
      </c>
      <c r="C653" s="102">
        <f t="shared" si="497"/>
        <v>40698</v>
      </c>
      <c r="E653" s="75">
        <v>7216</v>
      </c>
      <c r="F653" s="75">
        <v>58041</v>
      </c>
      <c r="G653" s="80">
        <f t="shared" si="498"/>
        <v>65257</v>
      </c>
      <c r="H653" s="76">
        <v>14919750.720000001</v>
      </c>
      <c r="I653" s="75">
        <v>1850</v>
      </c>
      <c r="J653" s="75">
        <v>5067</v>
      </c>
      <c r="K653" s="75">
        <v>2141</v>
      </c>
      <c r="L653" s="88">
        <f t="shared" si="495"/>
        <v>0.29670177383592017</v>
      </c>
      <c r="M653" s="92">
        <f t="shared" si="490"/>
        <v>6735.25</v>
      </c>
      <c r="N653" s="89">
        <f t="shared" si="503"/>
        <v>57269.25</v>
      </c>
      <c r="O653" s="89">
        <f t="shared" si="500"/>
        <v>64004.5</v>
      </c>
      <c r="P653" s="89">
        <f t="shared" si="501"/>
        <v>14823856.232499998</v>
      </c>
      <c r="Q653" s="89">
        <f t="shared" si="502"/>
        <v>1924.5</v>
      </c>
      <c r="S653" s="4"/>
    </row>
    <row r="654" spans="1:19">
      <c r="A654" s="5">
        <v>40712</v>
      </c>
      <c r="B654" s="8">
        <v>24</v>
      </c>
      <c r="C654" s="102">
        <f t="shared" si="497"/>
        <v>40705</v>
      </c>
      <c r="E654" s="75">
        <v>6836</v>
      </c>
      <c r="F654" s="75">
        <v>57052</v>
      </c>
      <c r="G654" s="80">
        <f t="shared" si="498"/>
        <v>63888</v>
      </c>
      <c r="H654" s="76">
        <v>14383858.02</v>
      </c>
      <c r="I654" s="75">
        <v>1763</v>
      </c>
      <c r="J654" s="75">
        <v>5037</v>
      </c>
      <c r="K654" s="75">
        <v>2104</v>
      </c>
      <c r="L654" s="88">
        <f t="shared" si="495"/>
        <v>0.30778232884727913</v>
      </c>
      <c r="M654" s="92">
        <f t="shared" si="490"/>
        <v>6840.75</v>
      </c>
      <c r="N654" s="89">
        <f t="shared" si="503"/>
        <v>57149.75</v>
      </c>
      <c r="O654" s="89">
        <f t="shared" si="500"/>
        <v>63990.5</v>
      </c>
      <c r="P654" s="89">
        <f t="shared" si="501"/>
        <v>14684331.125</v>
      </c>
      <c r="Q654" s="89">
        <f t="shared" si="502"/>
        <v>1846.25</v>
      </c>
      <c r="S654" s="4"/>
    </row>
    <row r="655" spans="1:19">
      <c r="A655" s="5">
        <v>40719</v>
      </c>
      <c r="B655" s="8">
        <v>25</v>
      </c>
      <c r="C655" s="102">
        <f t="shared" si="497"/>
        <v>40712</v>
      </c>
      <c r="E655" s="75">
        <v>6218</v>
      </c>
      <c r="F655" s="75">
        <v>57462</v>
      </c>
      <c r="G655" s="80">
        <f t="shared" si="498"/>
        <v>63680</v>
      </c>
      <c r="H655" s="76">
        <v>14593387.220000001</v>
      </c>
      <c r="I655" s="75">
        <v>1803</v>
      </c>
      <c r="J655" s="75">
        <v>4619</v>
      </c>
      <c r="K655" s="75">
        <v>1918</v>
      </c>
      <c r="L655" s="88">
        <f t="shared" si="495"/>
        <v>0.30845931167578</v>
      </c>
      <c r="M655" s="92">
        <f t="shared" si="490"/>
        <v>6798.75</v>
      </c>
      <c r="N655" s="89">
        <f t="shared" si="503"/>
        <v>57324.5</v>
      </c>
      <c r="O655" s="89">
        <f t="shared" si="500"/>
        <v>64123.25</v>
      </c>
      <c r="P655" s="89">
        <f t="shared" si="501"/>
        <v>14657022.012499999</v>
      </c>
      <c r="Q655" s="89">
        <f t="shared" si="502"/>
        <v>1825</v>
      </c>
      <c r="S655" s="4"/>
    </row>
    <row r="656" spans="1:19">
      <c r="A656" s="5">
        <v>40726</v>
      </c>
      <c r="B656" s="8">
        <v>26</v>
      </c>
      <c r="C656" s="102">
        <f t="shared" si="497"/>
        <v>40719</v>
      </c>
      <c r="E656" s="75">
        <v>8040</v>
      </c>
      <c r="F656" s="75">
        <v>57403</v>
      </c>
      <c r="G656" s="80">
        <f t="shared" si="498"/>
        <v>65443</v>
      </c>
      <c r="H656" s="76">
        <v>14642549.109999999</v>
      </c>
      <c r="I656" s="75">
        <v>1982</v>
      </c>
      <c r="J656" s="75">
        <v>4973</v>
      </c>
      <c r="K656" s="75">
        <v>3552</v>
      </c>
      <c r="L656" s="88">
        <f t="shared" si="495"/>
        <v>0.44179104477611941</v>
      </c>
      <c r="M656" s="92">
        <f t="shared" si="490"/>
        <v>7077.5</v>
      </c>
      <c r="N656" s="89">
        <f t="shared" si="503"/>
        <v>57489.5</v>
      </c>
      <c r="O656" s="89">
        <f t="shared" si="500"/>
        <v>64567</v>
      </c>
      <c r="P656" s="89">
        <f t="shared" si="501"/>
        <v>14634886.2675</v>
      </c>
      <c r="Q656" s="89">
        <f t="shared" si="502"/>
        <v>1849.5</v>
      </c>
      <c r="S656" s="4"/>
    </row>
    <row r="657" spans="1:19">
      <c r="A657" s="5">
        <v>40733</v>
      </c>
      <c r="B657" s="8">
        <v>27</v>
      </c>
      <c r="C657" s="102">
        <f t="shared" si="497"/>
        <v>40726</v>
      </c>
      <c r="E657" s="75">
        <v>10972</v>
      </c>
      <c r="F657" s="75">
        <v>57823</v>
      </c>
      <c r="G657" s="80">
        <f t="shared" si="498"/>
        <v>68795</v>
      </c>
      <c r="H657" s="76">
        <v>14233518.119999999</v>
      </c>
      <c r="I657" s="75">
        <v>1991</v>
      </c>
      <c r="J657" s="75">
        <v>8022</v>
      </c>
      <c r="K657" s="75">
        <v>3565</v>
      </c>
      <c r="L657" s="88">
        <f t="shared" si="495"/>
        <v>0.3249179730222384</v>
      </c>
      <c r="M657" s="92">
        <f t="shared" si="490"/>
        <v>8016.5</v>
      </c>
      <c r="N657" s="89">
        <f t="shared" ref="N657:N662" si="504">AVERAGE(F654:F657)</f>
        <v>57435</v>
      </c>
      <c r="O657" s="89">
        <f t="shared" si="500"/>
        <v>65451.5</v>
      </c>
      <c r="P657" s="89">
        <f t="shared" si="501"/>
        <v>14463328.1175</v>
      </c>
      <c r="Q657" s="89">
        <f t="shared" si="502"/>
        <v>1884.75</v>
      </c>
      <c r="S657" s="4"/>
    </row>
    <row r="658" spans="1:19">
      <c r="A658" s="5">
        <v>40740</v>
      </c>
      <c r="B658" s="8">
        <v>28</v>
      </c>
      <c r="C658" s="102">
        <f t="shared" si="497"/>
        <v>40733</v>
      </c>
      <c r="E658" s="75">
        <v>9166</v>
      </c>
      <c r="F658" s="75">
        <v>62769</v>
      </c>
      <c r="G658" s="80">
        <f t="shared" si="498"/>
        <v>71935</v>
      </c>
      <c r="H658" s="76">
        <v>15189106.59</v>
      </c>
      <c r="I658" s="75">
        <v>2156</v>
      </c>
      <c r="J658" s="75">
        <v>7511</v>
      </c>
      <c r="K658" s="75">
        <v>3263</v>
      </c>
      <c r="L658" s="88">
        <f t="shared" si="495"/>
        <v>0.35598952651101901</v>
      </c>
      <c r="M658" s="92">
        <f t="shared" si="490"/>
        <v>8599</v>
      </c>
      <c r="N658" s="89">
        <f t="shared" si="504"/>
        <v>58864.25</v>
      </c>
      <c r="O658" s="89">
        <f t="shared" si="500"/>
        <v>67463.25</v>
      </c>
      <c r="P658" s="89">
        <f t="shared" si="501"/>
        <v>14664640.259999998</v>
      </c>
      <c r="Q658" s="89">
        <f t="shared" si="502"/>
        <v>1983</v>
      </c>
      <c r="S658" s="4"/>
    </row>
    <row r="659" spans="1:19">
      <c r="A659" s="5">
        <v>40747</v>
      </c>
      <c r="B659" s="8">
        <v>29</v>
      </c>
      <c r="C659" s="102">
        <f t="shared" si="497"/>
        <v>40740</v>
      </c>
      <c r="E659" s="75">
        <v>6304</v>
      </c>
      <c r="F659" s="75">
        <v>60496</v>
      </c>
      <c r="G659" s="80">
        <f t="shared" si="498"/>
        <v>66800</v>
      </c>
      <c r="H659" s="76">
        <v>15116781.17</v>
      </c>
      <c r="I659" s="75">
        <v>1970</v>
      </c>
      <c r="J659" s="75">
        <v>5083</v>
      </c>
      <c r="K659" s="75">
        <v>1614</v>
      </c>
      <c r="L659" s="88">
        <f t="shared" si="495"/>
        <v>0.25602791878172587</v>
      </c>
      <c r="M659" s="92">
        <f t="shared" si="490"/>
        <v>8620.5</v>
      </c>
      <c r="N659" s="89">
        <f t="shared" si="504"/>
        <v>59622.75</v>
      </c>
      <c r="O659" s="89">
        <f t="shared" si="500"/>
        <v>68243.25</v>
      </c>
      <c r="P659" s="89">
        <f t="shared" si="501"/>
        <v>14795488.747499999</v>
      </c>
      <c r="Q659" s="89">
        <f t="shared" si="502"/>
        <v>2024.75</v>
      </c>
      <c r="S659" s="4"/>
    </row>
    <row r="660" spans="1:19">
      <c r="A660" s="5">
        <v>40754</v>
      </c>
      <c r="B660" s="8">
        <v>30</v>
      </c>
      <c r="C660" s="102">
        <f t="shared" si="497"/>
        <v>40747</v>
      </c>
      <c r="E660" s="75">
        <v>6338</v>
      </c>
      <c r="F660" s="75">
        <v>57214</v>
      </c>
      <c r="G660" s="80">
        <f t="shared" si="498"/>
        <v>63552</v>
      </c>
      <c r="H660" s="76">
        <v>14572020.52</v>
      </c>
      <c r="I660" s="75">
        <v>1851</v>
      </c>
      <c r="J660" s="75">
        <v>4654</v>
      </c>
      <c r="K660" s="75">
        <v>2088</v>
      </c>
      <c r="L660" s="88">
        <f t="shared" si="495"/>
        <v>0.32944146418428527</v>
      </c>
      <c r="M660" s="92">
        <f t="shared" si="490"/>
        <v>8195</v>
      </c>
      <c r="N660" s="89">
        <f t="shared" si="504"/>
        <v>59575.5</v>
      </c>
      <c r="O660" s="89">
        <f t="shared" si="500"/>
        <v>67770.5</v>
      </c>
      <c r="P660" s="89">
        <f t="shared" si="501"/>
        <v>14777856.600000001</v>
      </c>
      <c r="Q660" s="89">
        <f t="shared" si="502"/>
        <v>1992</v>
      </c>
      <c r="S660" s="4"/>
    </row>
    <row r="661" spans="1:19">
      <c r="A661" s="5">
        <v>40761</v>
      </c>
      <c r="B661" s="8">
        <v>31</v>
      </c>
      <c r="C661" s="102">
        <f t="shared" si="497"/>
        <v>40754</v>
      </c>
      <c r="E661" s="75">
        <v>5438</v>
      </c>
      <c r="F661" s="75">
        <v>56555</v>
      </c>
      <c r="G661" s="80">
        <f t="shared" si="498"/>
        <v>61993</v>
      </c>
      <c r="H661" s="76">
        <v>14505377.32</v>
      </c>
      <c r="I661" s="75">
        <v>1824</v>
      </c>
      <c r="J661" s="75">
        <v>4295</v>
      </c>
      <c r="K661" s="75">
        <v>1447</v>
      </c>
      <c r="L661" s="88">
        <f t="shared" si="495"/>
        <v>0.26609047443913203</v>
      </c>
      <c r="M661" s="92">
        <f t="shared" si="490"/>
        <v>6811.5</v>
      </c>
      <c r="N661" s="89">
        <f t="shared" si="504"/>
        <v>59258.5</v>
      </c>
      <c r="O661" s="89">
        <f t="shared" si="500"/>
        <v>66070</v>
      </c>
      <c r="P661" s="89">
        <f t="shared" si="501"/>
        <v>14845821.4</v>
      </c>
      <c r="Q661" s="89">
        <f t="shared" si="502"/>
        <v>1950.25</v>
      </c>
      <c r="S661" s="4"/>
    </row>
    <row r="662" spans="1:19">
      <c r="A662" s="5">
        <v>40768</v>
      </c>
      <c r="B662" s="8">
        <v>32</v>
      </c>
      <c r="C662" s="102">
        <f t="shared" si="497"/>
        <v>40761</v>
      </c>
      <c r="E662" s="75">
        <v>5775</v>
      </c>
      <c r="F662" s="75">
        <v>54228</v>
      </c>
      <c r="G662" s="80">
        <f t="shared" si="498"/>
        <v>60003</v>
      </c>
      <c r="H662" s="76">
        <v>13679934.92</v>
      </c>
      <c r="I662" s="75">
        <v>1750</v>
      </c>
      <c r="J662" s="75">
        <v>4362</v>
      </c>
      <c r="K662" s="75">
        <v>1701</v>
      </c>
      <c r="L662" s="88">
        <f t="shared" si="495"/>
        <v>0.29454545454545455</v>
      </c>
      <c r="M662" s="92">
        <f t="shared" si="490"/>
        <v>5963.75</v>
      </c>
      <c r="N662" s="89">
        <f t="shared" si="504"/>
        <v>57123.25</v>
      </c>
      <c r="O662" s="89">
        <f t="shared" si="500"/>
        <v>63087</v>
      </c>
      <c r="P662" s="89">
        <f t="shared" si="501"/>
        <v>14468528.4825</v>
      </c>
      <c r="Q662" s="89">
        <f t="shared" si="502"/>
        <v>1848.75</v>
      </c>
      <c r="S662" s="4"/>
    </row>
    <row r="663" spans="1:19">
      <c r="A663" s="5">
        <v>40775</v>
      </c>
      <c r="B663" s="8">
        <v>33</v>
      </c>
      <c r="C663" s="102">
        <f t="shared" si="497"/>
        <v>40768</v>
      </c>
      <c r="E663" s="75">
        <v>5540</v>
      </c>
      <c r="F663" s="75">
        <v>53671</v>
      </c>
      <c r="G663" s="80">
        <f t="shared" si="498"/>
        <v>59211</v>
      </c>
      <c r="H663" s="76">
        <v>13597928.9</v>
      </c>
      <c r="I663" s="75">
        <v>1680</v>
      </c>
      <c r="J663" s="75">
        <v>4346</v>
      </c>
      <c r="K663" s="75">
        <v>1497</v>
      </c>
      <c r="L663" s="88">
        <f t="shared" si="495"/>
        <v>0.27021660649819496</v>
      </c>
      <c r="M663" s="92">
        <f t="shared" si="490"/>
        <v>5772.75</v>
      </c>
      <c r="N663" s="89">
        <f t="shared" ref="N663:N668" si="505">AVERAGE(F660:F663)</f>
        <v>55417</v>
      </c>
      <c r="O663" s="89">
        <f t="shared" si="500"/>
        <v>61189.75</v>
      </c>
      <c r="P663" s="89">
        <f t="shared" si="501"/>
        <v>14088815.414999999</v>
      </c>
      <c r="Q663" s="89">
        <f t="shared" si="502"/>
        <v>1776.25</v>
      </c>
      <c r="S663" s="4"/>
    </row>
    <row r="664" spans="1:19">
      <c r="A664" s="5">
        <v>40782</v>
      </c>
      <c r="B664" s="8">
        <v>34</v>
      </c>
      <c r="C664" s="102">
        <f t="shared" si="497"/>
        <v>40775</v>
      </c>
      <c r="E664" s="75">
        <v>5177</v>
      </c>
      <c r="F664" s="75">
        <v>52561</v>
      </c>
      <c r="G664" s="80">
        <f t="shared" si="498"/>
        <v>57738</v>
      </c>
      <c r="H664" s="76">
        <v>13473975.470000001</v>
      </c>
      <c r="I664" s="75">
        <v>1624</v>
      </c>
      <c r="J664" s="75">
        <v>4133</v>
      </c>
      <c r="K664" s="75">
        <v>1414</v>
      </c>
      <c r="L664" s="88">
        <f t="shared" si="495"/>
        <v>0.27313115704075719</v>
      </c>
      <c r="M664" s="92">
        <f t="shared" si="490"/>
        <v>5482.5</v>
      </c>
      <c r="N664" s="89">
        <f t="shared" si="505"/>
        <v>54253.75</v>
      </c>
      <c r="O664" s="89">
        <f t="shared" si="500"/>
        <v>59736.25</v>
      </c>
      <c r="P664" s="89">
        <f t="shared" si="501"/>
        <v>13814304.1525</v>
      </c>
      <c r="Q664" s="89">
        <f t="shared" si="502"/>
        <v>1719.5</v>
      </c>
      <c r="S664" s="4"/>
    </row>
    <row r="665" spans="1:19">
      <c r="A665" s="5">
        <v>40789</v>
      </c>
      <c r="B665" s="8">
        <v>35</v>
      </c>
      <c r="C665" s="102">
        <f t="shared" si="497"/>
        <v>40782</v>
      </c>
      <c r="E665" s="75">
        <v>6414</v>
      </c>
      <c r="F665" s="75">
        <v>50397</v>
      </c>
      <c r="G665" s="80">
        <f t="shared" si="498"/>
        <v>56811</v>
      </c>
      <c r="H665" s="76">
        <v>12921173.77</v>
      </c>
      <c r="I665" s="75">
        <v>1663</v>
      </c>
      <c r="J665" s="75">
        <v>4311</v>
      </c>
      <c r="K665" s="75">
        <v>2473</v>
      </c>
      <c r="L665" s="88">
        <f t="shared" si="495"/>
        <v>0.38556283130651697</v>
      </c>
      <c r="M665" s="92">
        <f t="shared" si="490"/>
        <v>5726.5</v>
      </c>
      <c r="N665" s="89">
        <f t="shared" si="505"/>
        <v>52714.25</v>
      </c>
      <c r="O665" s="89">
        <f t="shared" si="500"/>
        <v>58440.75</v>
      </c>
      <c r="P665" s="89">
        <f t="shared" si="501"/>
        <v>13418253.265000001</v>
      </c>
      <c r="Q665" s="89">
        <f t="shared" si="502"/>
        <v>1679.25</v>
      </c>
      <c r="S665" s="4"/>
    </row>
    <row r="666" spans="1:19">
      <c r="A666" s="5">
        <v>40796</v>
      </c>
      <c r="B666" s="8">
        <v>36</v>
      </c>
      <c r="C666" s="102">
        <f t="shared" si="497"/>
        <v>40789</v>
      </c>
      <c r="E666" s="75">
        <v>5523</v>
      </c>
      <c r="F666" s="75">
        <v>49953</v>
      </c>
      <c r="G666" s="80">
        <f t="shared" si="498"/>
        <v>55476</v>
      </c>
      <c r="H666" s="76">
        <v>12755586.27</v>
      </c>
      <c r="I666" s="75">
        <v>1515</v>
      </c>
      <c r="J666" s="75">
        <v>3894</v>
      </c>
      <c r="K666" s="75">
        <v>1828</v>
      </c>
      <c r="L666" s="88">
        <f t="shared" si="495"/>
        <v>0.3309795401050154</v>
      </c>
      <c r="M666" s="92">
        <f t="shared" si="490"/>
        <v>5663.5</v>
      </c>
      <c r="N666" s="89">
        <f t="shared" si="505"/>
        <v>51645.5</v>
      </c>
      <c r="O666" s="89">
        <f t="shared" si="500"/>
        <v>57309</v>
      </c>
      <c r="P666" s="89">
        <f t="shared" si="501"/>
        <v>13187166.102499999</v>
      </c>
      <c r="Q666" s="89">
        <f t="shared" si="502"/>
        <v>1620.5</v>
      </c>
      <c r="S666" s="4"/>
    </row>
    <row r="667" spans="1:19">
      <c r="A667" s="5">
        <v>40803</v>
      </c>
      <c r="B667" s="8">
        <v>37</v>
      </c>
      <c r="C667" s="102">
        <f t="shared" si="497"/>
        <v>40796</v>
      </c>
      <c r="E667" s="75">
        <v>5991</v>
      </c>
      <c r="F667" s="75">
        <v>49692</v>
      </c>
      <c r="G667" s="80">
        <f t="shared" si="498"/>
        <v>55683</v>
      </c>
      <c r="H667" s="76">
        <v>12870251.310000001</v>
      </c>
      <c r="I667" s="75">
        <v>1528</v>
      </c>
      <c r="J667" s="75">
        <v>4215</v>
      </c>
      <c r="K667" s="75">
        <v>2068</v>
      </c>
      <c r="L667" s="88">
        <f t="shared" si="495"/>
        <v>0.34518444333166415</v>
      </c>
      <c r="M667" s="92">
        <f t="shared" si="490"/>
        <v>5776.25</v>
      </c>
      <c r="N667" s="89">
        <f t="shared" si="505"/>
        <v>50650.75</v>
      </c>
      <c r="O667" s="89">
        <f t="shared" si="500"/>
        <v>56427</v>
      </c>
      <c r="P667" s="89">
        <f t="shared" si="501"/>
        <v>13005246.705000002</v>
      </c>
      <c r="Q667" s="89">
        <f t="shared" si="502"/>
        <v>1582.5</v>
      </c>
      <c r="S667" s="4"/>
    </row>
    <row r="668" spans="1:19">
      <c r="A668" s="5">
        <v>40810</v>
      </c>
      <c r="B668" s="8">
        <v>38</v>
      </c>
      <c r="C668" s="102">
        <f t="shared" si="497"/>
        <v>40803</v>
      </c>
      <c r="E668" s="75">
        <v>5272</v>
      </c>
      <c r="F668" s="75">
        <v>48987</v>
      </c>
      <c r="G668" s="80">
        <f t="shared" si="498"/>
        <v>54259</v>
      </c>
      <c r="H668" s="76">
        <v>12920817.34</v>
      </c>
      <c r="I668" s="75">
        <v>1546</v>
      </c>
      <c r="J668" s="75">
        <v>3978</v>
      </c>
      <c r="K668" s="75">
        <v>1582</v>
      </c>
      <c r="L668" s="88">
        <f t="shared" si="495"/>
        <v>0.30007587253414264</v>
      </c>
      <c r="M668" s="92">
        <f t="shared" si="490"/>
        <v>5800</v>
      </c>
      <c r="N668" s="89">
        <f t="shared" si="505"/>
        <v>49757.25</v>
      </c>
      <c r="O668" s="89">
        <f t="shared" si="500"/>
        <v>55557.25</v>
      </c>
      <c r="P668" s="89">
        <f t="shared" si="501"/>
        <v>12866957.172499999</v>
      </c>
      <c r="Q668" s="89">
        <f t="shared" si="502"/>
        <v>1563</v>
      </c>
      <c r="S668" s="4"/>
    </row>
    <row r="669" spans="1:19">
      <c r="A669" s="5">
        <v>40817</v>
      </c>
      <c r="B669" s="8">
        <v>39</v>
      </c>
      <c r="C669" s="102">
        <f t="shared" si="497"/>
        <v>40810</v>
      </c>
      <c r="E669" s="75">
        <v>6138</v>
      </c>
      <c r="F669" s="75">
        <v>48254</v>
      </c>
      <c r="G669" s="80">
        <f t="shared" si="498"/>
        <v>54392</v>
      </c>
      <c r="H669" s="76">
        <v>12693198.279999999</v>
      </c>
      <c r="I669" s="75">
        <v>1692</v>
      </c>
      <c r="J669" s="75">
        <v>4275</v>
      </c>
      <c r="K669" s="75">
        <v>2290</v>
      </c>
      <c r="L669" s="88">
        <f t="shared" si="495"/>
        <v>0.37308569566634081</v>
      </c>
      <c r="M669" s="92">
        <f t="shared" si="490"/>
        <v>5731</v>
      </c>
      <c r="N669" s="89">
        <f t="shared" ref="N669:N674" si="506">AVERAGE(F666:F669)</f>
        <v>49221.5</v>
      </c>
      <c r="O669" s="89">
        <f t="shared" si="500"/>
        <v>54952.5</v>
      </c>
      <c r="P669" s="89">
        <f t="shared" si="501"/>
        <v>12809963.300000001</v>
      </c>
      <c r="Q669" s="89">
        <f t="shared" si="502"/>
        <v>1570.25</v>
      </c>
      <c r="S669" s="4"/>
    </row>
    <row r="670" spans="1:19">
      <c r="A670" s="5">
        <v>40824</v>
      </c>
      <c r="B670" s="8">
        <v>40</v>
      </c>
      <c r="C670" s="102">
        <f t="shared" si="497"/>
        <v>40817</v>
      </c>
      <c r="E670" s="75">
        <v>7951</v>
      </c>
      <c r="F670" s="75">
        <v>48757</v>
      </c>
      <c r="G670" s="80">
        <f t="shared" si="498"/>
        <v>56708</v>
      </c>
      <c r="H670" s="76">
        <v>13187863.949999999</v>
      </c>
      <c r="I670" s="75">
        <v>1725</v>
      </c>
      <c r="J670" s="75">
        <v>5452</v>
      </c>
      <c r="K670" s="75">
        <v>3357</v>
      </c>
      <c r="L670" s="88">
        <f t="shared" si="495"/>
        <v>0.42221104263614639</v>
      </c>
      <c r="M670" s="92">
        <f t="shared" si="490"/>
        <v>6338</v>
      </c>
      <c r="N670" s="89">
        <f t="shared" si="506"/>
        <v>48922.5</v>
      </c>
      <c r="O670" s="89">
        <f t="shared" si="500"/>
        <v>55260.5</v>
      </c>
      <c r="P670" s="89">
        <f t="shared" si="501"/>
        <v>12918032.719999999</v>
      </c>
      <c r="Q670" s="89">
        <f t="shared" si="502"/>
        <v>1622.75</v>
      </c>
      <c r="S670" s="4"/>
    </row>
    <row r="671" spans="1:19">
      <c r="A671" s="5">
        <v>40831</v>
      </c>
      <c r="B671" s="8">
        <v>41</v>
      </c>
      <c r="C671" s="102">
        <f t="shared" si="497"/>
        <v>40824</v>
      </c>
      <c r="E671" s="75">
        <v>7248</v>
      </c>
      <c r="F671" s="75">
        <v>48479</v>
      </c>
      <c r="G671" s="80">
        <f t="shared" si="498"/>
        <v>55727</v>
      </c>
      <c r="H671" s="76">
        <v>11858176.15</v>
      </c>
      <c r="I671" s="75">
        <v>1717</v>
      </c>
      <c r="J671" s="75">
        <v>5642</v>
      </c>
      <c r="K671" s="75">
        <v>2038</v>
      </c>
      <c r="L671" s="88">
        <f t="shared" si="495"/>
        <v>0.28118101545253865</v>
      </c>
      <c r="M671" s="92">
        <f t="shared" si="490"/>
        <v>6652.25</v>
      </c>
      <c r="N671" s="89">
        <f t="shared" si="506"/>
        <v>48619.25</v>
      </c>
      <c r="O671" s="89">
        <f t="shared" si="500"/>
        <v>55271.5</v>
      </c>
      <c r="P671" s="89">
        <f t="shared" si="501"/>
        <v>12665013.929999998</v>
      </c>
      <c r="Q671" s="89">
        <f t="shared" si="502"/>
        <v>1670</v>
      </c>
      <c r="S671" s="4"/>
    </row>
    <row r="672" spans="1:19">
      <c r="A672" s="5">
        <v>40838</v>
      </c>
      <c r="B672" s="8">
        <v>42</v>
      </c>
      <c r="C672" s="102">
        <f t="shared" si="497"/>
        <v>40831</v>
      </c>
      <c r="E672" s="75">
        <v>7463</v>
      </c>
      <c r="F672" s="75">
        <v>49020</v>
      </c>
      <c r="G672" s="80">
        <f t="shared" si="498"/>
        <v>56483</v>
      </c>
      <c r="H672" s="76">
        <v>12278142.68</v>
      </c>
      <c r="I672" s="75">
        <v>1737</v>
      </c>
      <c r="J672" s="75">
        <v>6158</v>
      </c>
      <c r="K672" s="75">
        <v>1831</v>
      </c>
      <c r="L672" s="88">
        <f t="shared" si="495"/>
        <v>0.24534369556478627</v>
      </c>
      <c r="M672" s="92">
        <f t="shared" si="490"/>
        <v>7200</v>
      </c>
      <c r="N672" s="89">
        <f t="shared" si="506"/>
        <v>48627.5</v>
      </c>
      <c r="O672" s="89">
        <f t="shared" si="500"/>
        <v>55827.5</v>
      </c>
      <c r="P672" s="89">
        <f t="shared" si="501"/>
        <v>12504345.264999999</v>
      </c>
      <c r="Q672" s="89">
        <f t="shared" si="502"/>
        <v>1717.75</v>
      </c>
      <c r="S672" s="4"/>
    </row>
    <row r="673" spans="1:19">
      <c r="A673" s="5">
        <v>40845</v>
      </c>
      <c r="B673" s="8">
        <v>43</v>
      </c>
      <c r="C673" s="102">
        <f t="shared" si="497"/>
        <v>40838</v>
      </c>
      <c r="E673" s="75">
        <v>6839</v>
      </c>
      <c r="F673" s="75">
        <v>49805</v>
      </c>
      <c r="G673" s="80">
        <f t="shared" si="498"/>
        <v>56644</v>
      </c>
      <c r="H673" s="76">
        <v>12445964.24</v>
      </c>
      <c r="I673" s="75">
        <v>1778</v>
      </c>
      <c r="J673" s="75">
        <v>5251</v>
      </c>
      <c r="K673" s="75">
        <v>2107</v>
      </c>
      <c r="L673" s="88">
        <f t="shared" si="495"/>
        <v>0.30808597748208805</v>
      </c>
      <c r="M673" s="92">
        <f t="shared" si="490"/>
        <v>7375.25</v>
      </c>
      <c r="N673" s="89">
        <f t="shared" si="506"/>
        <v>49015.25</v>
      </c>
      <c r="O673" s="89">
        <f t="shared" si="500"/>
        <v>56390.5</v>
      </c>
      <c r="P673" s="89">
        <f t="shared" si="501"/>
        <v>12442536.755000001</v>
      </c>
      <c r="Q673" s="89">
        <f t="shared" si="502"/>
        <v>1739.25</v>
      </c>
      <c r="S673" s="4"/>
    </row>
    <row r="674" spans="1:19">
      <c r="A674" s="5">
        <v>40852</v>
      </c>
      <c r="B674" s="8">
        <v>44</v>
      </c>
      <c r="C674" s="102">
        <f t="shared" si="497"/>
        <v>40845</v>
      </c>
      <c r="E674" s="75">
        <v>6964</v>
      </c>
      <c r="F674" s="75">
        <v>49600</v>
      </c>
      <c r="G674" s="80">
        <f t="shared" si="498"/>
        <v>56564</v>
      </c>
      <c r="H674" s="76">
        <v>12605936.140000001</v>
      </c>
      <c r="I674" s="75">
        <v>1648</v>
      </c>
      <c r="J674" s="75">
        <v>5487</v>
      </c>
      <c r="K674" s="75">
        <v>1916</v>
      </c>
      <c r="L674" s="88">
        <f t="shared" si="495"/>
        <v>0.27512923607122342</v>
      </c>
      <c r="M674" s="92">
        <f t="shared" si="490"/>
        <v>7128.5</v>
      </c>
      <c r="N674" s="89">
        <f t="shared" si="506"/>
        <v>49226</v>
      </c>
      <c r="O674" s="89">
        <f t="shared" si="500"/>
        <v>56354.5</v>
      </c>
      <c r="P674" s="89">
        <f t="shared" si="501"/>
        <v>12297054.8025</v>
      </c>
      <c r="Q674" s="89">
        <f t="shared" si="502"/>
        <v>1720</v>
      </c>
      <c r="S674" s="4"/>
    </row>
    <row r="675" spans="1:19">
      <c r="A675" s="5">
        <v>40859</v>
      </c>
      <c r="B675" s="8">
        <v>45</v>
      </c>
      <c r="C675" s="102">
        <f t="shared" si="497"/>
        <v>40852</v>
      </c>
      <c r="E675" s="75">
        <v>9215</v>
      </c>
      <c r="F675" s="75">
        <v>48844</v>
      </c>
      <c r="G675" s="80">
        <f t="shared" si="498"/>
        <v>58059</v>
      </c>
      <c r="H675" s="76">
        <v>11816071.869999999</v>
      </c>
      <c r="I675" s="75">
        <v>1676</v>
      </c>
      <c r="J675" s="75">
        <v>6465</v>
      </c>
      <c r="K675" s="75">
        <v>2599</v>
      </c>
      <c r="L675" s="88">
        <f t="shared" si="495"/>
        <v>0.28204015192620729</v>
      </c>
      <c r="M675" s="92">
        <f t="shared" si="490"/>
        <v>7620.25</v>
      </c>
      <c r="N675" s="89">
        <f t="shared" ref="N675:N680" si="507">AVERAGE(F672:F675)</f>
        <v>49317.25</v>
      </c>
      <c r="O675" s="89">
        <f t="shared" si="500"/>
        <v>56937.5</v>
      </c>
      <c r="P675" s="89">
        <f t="shared" si="501"/>
        <v>12286528.7325</v>
      </c>
      <c r="Q675" s="89">
        <f t="shared" si="502"/>
        <v>1709.75</v>
      </c>
      <c r="S675" s="4"/>
    </row>
    <row r="676" spans="1:19">
      <c r="A676" s="5">
        <v>40866</v>
      </c>
      <c r="B676" s="8">
        <v>46</v>
      </c>
      <c r="C676" s="102">
        <f t="shared" si="497"/>
        <v>40859</v>
      </c>
      <c r="E676" s="75">
        <v>7741</v>
      </c>
      <c r="F676" s="75">
        <v>53158</v>
      </c>
      <c r="G676" s="80">
        <f t="shared" si="498"/>
        <v>60899</v>
      </c>
      <c r="H676" s="76">
        <v>12576677.699999999</v>
      </c>
      <c r="I676" s="75">
        <v>1663</v>
      </c>
      <c r="J676" s="75">
        <v>5506</v>
      </c>
      <c r="K676" s="75">
        <v>2641</v>
      </c>
      <c r="L676" s="88">
        <f t="shared" si="495"/>
        <v>0.34117039142229688</v>
      </c>
      <c r="M676" s="92">
        <f t="shared" si="490"/>
        <v>7689.75</v>
      </c>
      <c r="N676" s="89">
        <f t="shared" si="507"/>
        <v>50351.75</v>
      </c>
      <c r="O676" s="89">
        <f t="shared" si="500"/>
        <v>58041.5</v>
      </c>
      <c r="P676" s="89">
        <f t="shared" si="501"/>
        <v>12361162.487500001</v>
      </c>
      <c r="Q676" s="89">
        <f t="shared" si="502"/>
        <v>1691.25</v>
      </c>
      <c r="S676" s="4"/>
    </row>
    <row r="677" spans="1:19">
      <c r="A677" s="5">
        <v>40873</v>
      </c>
      <c r="B677" s="8">
        <v>47</v>
      </c>
      <c r="C677" s="102">
        <f t="shared" si="497"/>
        <v>40866</v>
      </c>
      <c r="E677" s="75">
        <v>9386</v>
      </c>
      <c r="F677" s="75">
        <v>50594</v>
      </c>
      <c r="G677" s="80">
        <f t="shared" si="498"/>
        <v>59980</v>
      </c>
      <c r="H677" s="76">
        <v>12527445.189999999</v>
      </c>
      <c r="I677" s="75">
        <v>1666</v>
      </c>
      <c r="J677" s="75">
        <v>5329</v>
      </c>
      <c r="K677" s="75">
        <v>4644</v>
      </c>
      <c r="L677" s="88">
        <f t="shared" si="495"/>
        <v>0.49477945876837842</v>
      </c>
      <c r="M677" s="92">
        <f t="shared" si="490"/>
        <v>8326.5</v>
      </c>
      <c r="N677" s="89">
        <f t="shared" si="507"/>
        <v>50549</v>
      </c>
      <c r="O677" s="89">
        <f t="shared" si="500"/>
        <v>58875.5</v>
      </c>
      <c r="P677" s="89">
        <f t="shared" si="501"/>
        <v>12381532.724999998</v>
      </c>
      <c r="Q677" s="89">
        <f t="shared" si="502"/>
        <v>1663.25</v>
      </c>
      <c r="S677" s="4"/>
    </row>
    <row r="678" spans="1:19">
      <c r="A678" s="5">
        <v>40880</v>
      </c>
      <c r="B678" s="8">
        <v>48</v>
      </c>
      <c r="C678" s="102">
        <f t="shared" si="497"/>
        <v>40873</v>
      </c>
      <c r="E678" s="75">
        <v>10045</v>
      </c>
      <c r="F678" s="75">
        <v>58172</v>
      </c>
      <c r="G678" s="80">
        <f t="shared" si="498"/>
        <v>68217</v>
      </c>
      <c r="H678" s="76">
        <v>14173292.92</v>
      </c>
      <c r="I678" s="75">
        <v>1675</v>
      </c>
      <c r="J678" s="75">
        <v>6559</v>
      </c>
      <c r="K678" s="75">
        <v>3979</v>
      </c>
      <c r="L678" s="88">
        <f t="shared" si="495"/>
        <v>0.39611747137879544</v>
      </c>
      <c r="M678" s="92">
        <f t="shared" si="490"/>
        <v>9096.75</v>
      </c>
      <c r="N678" s="89">
        <f t="shared" si="507"/>
        <v>52692</v>
      </c>
      <c r="O678" s="89">
        <f t="shared" si="500"/>
        <v>61788.75</v>
      </c>
      <c r="P678" s="89">
        <f t="shared" si="501"/>
        <v>12773371.92</v>
      </c>
      <c r="Q678" s="89">
        <f t="shared" si="502"/>
        <v>1670</v>
      </c>
      <c r="S678" s="4"/>
    </row>
    <row r="679" spans="1:19">
      <c r="A679" s="5">
        <v>40887</v>
      </c>
      <c r="B679" s="8">
        <v>49</v>
      </c>
      <c r="C679" s="102">
        <f t="shared" si="497"/>
        <v>40880</v>
      </c>
      <c r="E679" s="75">
        <v>8520</v>
      </c>
      <c r="F679" s="75">
        <v>56407</v>
      </c>
      <c r="G679" s="80">
        <f t="shared" si="498"/>
        <v>64927</v>
      </c>
      <c r="H679" s="76">
        <v>14512656.390000001</v>
      </c>
      <c r="I679" s="75">
        <v>1731</v>
      </c>
      <c r="J679" s="75">
        <v>6125</v>
      </c>
      <c r="K679" s="75">
        <v>2791</v>
      </c>
      <c r="L679" s="88">
        <f t="shared" si="495"/>
        <v>0.32758215962441317</v>
      </c>
      <c r="M679" s="92">
        <f t="shared" ref="M679:M742" si="508">AVERAGE(E676:E679)</f>
        <v>8923</v>
      </c>
      <c r="N679" s="89">
        <f t="shared" si="507"/>
        <v>54582.75</v>
      </c>
      <c r="O679" s="89">
        <f t="shared" si="500"/>
        <v>63505.75</v>
      </c>
      <c r="P679" s="89">
        <f t="shared" si="501"/>
        <v>13447518.050000001</v>
      </c>
      <c r="Q679" s="89">
        <f t="shared" si="502"/>
        <v>1683.75</v>
      </c>
      <c r="S679" s="4"/>
    </row>
    <row r="680" spans="1:19">
      <c r="A680" s="5">
        <v>40894</v>
      </c>
      <c r="B680" s="8">
        <v>50</v>
      </c>
      <c r="C680" s="102">
        <f t="shared" si="497"/>
        <v>40887</v>
      </c>
      <c r="E680" s="75">
        <v>8568</v>
      </c>
      <c r="F680" s="75">
        <v>57442</v>
      </c>
      <c r="G680" s="80">
        <f t="shared" si="498"/>
        <v>66010</v>
      </c>
      <c r="H680" s="76">
        <v>14832789.619999999</v>
      </c>
      <c r="I680" s="75">
        <v>1768</v>
      </c>
      <c r="J680" s="75">
        <v>5926</v>
      </c>
      <c r="K680" s="75">
        <v>3073</v>
      </c>
      <c r="L680" s="88">
        <f t="shared" si="495"/>
        <v>0.35866013071895425</v>
      </c>
      <c r="M680" s="92">
        <f t="shared" si="508"/>
        <v>9129.75</v>
      </c>
      <c r="N680" s="89">
        <f t="shared" si="507"/>
        <v>55653.75</v>
      </c>
      <c r="O680" s="89">
        <f t="shared" si="500"/>
        <v>64783.5</v>
      </c>
      <c r="P680" s="89">
        <f t="shared" si="501"/>
        <v>14011546.029999999</v>
      </c>
      <c r="Q680" s="89">
        <f t="shared" si="502"/>
        <v>1710</v>
      </c>
      <c r="S680" s="4"/>
    </row>
    <row r="681" spans="1:19">
      <c r="A681" s="5">
        <v>40901</v>
      </c>
      <c r="B681" s="8">
        <v>51</v>
      </c>
      <c r="C681" s="102">
        <f t="shared" si="497"/>
        <v>40894</v>
      </c>
      <c r="E681" s="75">
        <v>13652</v>
      </c>
      <c r="F681" s="75">
        <v>59675</v>
      </c>
      <c r="G681" s="80">
        <f t="shared" si="498"/>
        <v>73327</v>
      </c>
      <c r="H681" s="76">
        <v>15322604.810000001</v>
      </c>
      <c r="I681" s="75">
        <v>1752</v>
      </c>
      <c r="J681" s="75">
        <v>7452</v>
      </c>
      <c r="K681" s="75">
        <v>6965</v>
      </c>
      <c r="L681" s="88">
        <f t="shared" si="495"/>
        <v>0.51018165836507468</v>
      </c>
      <c r="M681" s="92">
        <f t="shared" si="508"/>
        <v>10196.25</v>
      </c>
      <c r="N681" s="89">
        <f t="shared" ref="N681:N686" si="509">AVERAGE(F678:F681)</f>
        <v>57924</v>
      </c>
      <c r="O681" s="89">
        <f t="shared" si="500"/>
        <v>68120.25</v>
      </c>
      <c r="P681" s="89">
        <f t="shared" si="501"/>
        <v>14710335.935000001</v>
      </c>
      <c r="Q681" s="89">
        <f t="shared" si="502"/>
        <v>1731.5</v>
      </c>
      <c r="S681" s="4"/>
    </row>
    <row r="682" spans="1:19">
      <c r="A682" s="5">
        <v>40908</v>
      </c>
      <c r="B682" s="8">
        <v>52</v>
      </c>
      <c r="C682" s="102">
        <f t="shared" si="497"/>
        <v>40901</v>
      </c>
      <c r="E682" s="75">
        <v>12735</v>
      </c>
      <c r="F682" s="75">
        <v>68488</v>
      </c>
      <c r="G682" s="80">
        <f t="shared" si="498"/>
        <v>81223</v>
      </c>
      <c r="H682" s="76">
        <v>17848309.93</v>
      </c>
      <c r="I682" s="75">
        <v>1964</v>
      </c>
      <c r="J682" s="75">
        <v>8200</v>
      </c>
      <c r="K682" s="75">
        <v>5333</v>
      </c>
      <c r="L682" s="88">
        <f t="shared" si="495"/>
        <v>0.41876717707106398</v>
      </c>
      <c r="M682" s="92">
        <f t="shared" si="508"/>
        <v>10868.75</v>
      </c>
      <c r="N682" s="89">
        <f t="shared" si="509"/>
        <v>60503</v>
      </c>
      <c r="O682" s="89">
        <f t="shared" si="500"/>
        <v>71371.75</v>
      </c>
      <c r="P682" s="89">
        <f t="shared" si="501"/>
        <v>15629090.1875</v>
      </c>
      <c r="Q682" s="89">
        <f t="shared" si="502"/>
        <v>1803.75</v>
      </c>
      <c r="S682" s="4"/>
    </row>
    <row r="683" spans="1:19">
      <c r="A683" s="5">
        <v>40915</v>
      </c>
      <c r="B683" s="8">
        <v>53</v>
      </c>
      <c r="C683" s="102">
        <f t="shared" si="497"/>
        <v>40908</v>
      </c>
      <c r="E683" s="75">
        <v>14189</v>
      </c>
      <c r="F683" s="75">
        <v>74705</v>
      </c>
      <c r="G683" s="80">
        <f t="shared" si="498"/>
        <v>88894</v>
      </c>
      <c r="H683" s="76">
        <v>18452372.620000001</v>
      </c>
      <c r="I683" s="75">
        <v>1937</v>
      </c>
      <c r="J683" s="75">
        <v>12343</v>
      </c>
      <c r="K683" s="75">
        <v>2932</v>
      </c>
      <c r="L683" s="88">
        <f t="shared" si="495"/>
        <v>0.20663894566213264</v>
      </c>
      <c r="M683" s="92">
        <f t="shared" si="508"/>
        <v>12286</v>
      </c>
      <c r="N683" s="89">
        <f t="shared" si="509"/>
        <v>65077.5</v>
      </c>
      <c r="O683" s="89">
        <f t="shared" si="500"/>
        <v>77363.5</v>
      </c>
      <c r="P683" s="89">
        <f t="shared" si="501"/>
        <v>16614019.245000001</v>
      </c>
      <c r="Q683" s="89">
        <f t="shared" si="502"/>
        <v>1855.25</v>
      </c>
      <c r="S683" s="4"/>
    </row>
    <row r="684" spans="1:19">
      <c r="A684" s="5">
        <v>40922</v>
      </c>
      <c r="B684" s="8">
        <v>1</v>
      </c>
      <c r="C684" s="102">
        <f t="shared" si="497"/>
        <v>40915</v>
      </c>
      <c r="E684" s="75">
        <v>11018</v>
      </c>
      <c r="F684" s="75">
        <v>77049</v>
      </c>
      <c r="G684" s="80">
        <f t="shared" si="498"/>
        <v>88067</v>
      </c>
      <c r="H684" s="76">
        <v>18452372.620000001</v>
      </c>
      <c r="I684" s="75">
        <v>1977</v>
      </c>
      <c r="J684" s="75">
        <v>9739</v>
      </c>
      <c r="K684" s="75">
        <v>1905</v>
      </c>
      <c r="L684" s="88">
        <f t="shared" si="495"/>
        <v>0.17289889272100201</v>
      </c>
      <c r="M684" s="92">
        <f t="shared" si="508"/>
        <v>12898.5</v>
      </c>
      <c r="N684" s="89">
        <f t="shared" si="509"/>
        <v>69979.25</v>
      </c>
      <c r="O684" s="89">
        <f t="shared" si="500"/>
        <v>82877.75</v>
      </c>
      <c r="P684" s="89">
        <f t="shared" si="501"/>
        <v>17518914.995000001</v>
      </c>
      <c r="Q684" s="89">
        <f t="shared" si="502"/>
        <v>1907.5</v>
      </c>
      <c r="S684" s="4"/>
    </row>
    <row r="685" spans="1:19">
      <c r="A685" s="5">
        <v>40929</v>
      </c>
      <c r="B685" s="8">
        <v>2</v>
      </c>
      <c r="C685" s="102">
        <f t="shared" si="497"/>
        <v>40922</v>
      </c>
      <c r="E685" s="75">
        <v>8619</v>
      </c>
      <c r="F685" s="75">
        <v>73444</v>
      </c>
      <c r="G685" s="80">
        <f t="shared" si="498"/>
        <v>82063</v>
      </c>
      <c r="H685" s="76">
        <v>18200631</v>
      </c>
      <c r="I685" s="75">
        <v>1933</v>
      </c>
      <c r="J685" s="75">
        <v>6645</v>
      </c>
      <c r="K685" s="75">
        <v>1827</v>
      </c>
      <c r="L685" s="88">
        <f t="shared" si="495"/>
        <v>0.21197354681517577</v>
      </c>
      <c r="M685" s="92">
        <f t="shared" si="508"/>
        <v>11640.25</v>
      </c>
      <c r="N685" s="89">
        <f t="shared" si="509"/>
        <v>73421.5</v>
      </c>
      <c r="O685" s="89">
        <f t="shared" si="500"/>
        <v>85061.75</v>
      </c>
      <c r="P685" s="89">
        <f t="shared" si="501"/>
        <v>18238421.5425</v>
      </c>
      <c r="Q685" s="89">
        <f t="shared" si="502"/>
        <v>1952.75</v>
      </c>
      <c r="S685" s="4"/>
    </row>
    <row r="686" spans="1:19">
      <c r="A686" s="5">
        <v>40936</v>
      </c>
      <c r="B686" s="8">
        <v>3</v>
      </c>
      <c r="C686" s="102">
        <f t="shared" si="497"/>
        <v>40929</v>
      </c>
      <c r="E686" s="75">
        <v>7880</v>
      </c>
      <c r="F686" s="75">
        <v>74628</v>
      </c>
      <c r="G686" s="80">
        <f t="shared" si="498"/>
        <v>82508</v>
      </c>
      <c r="H686" s="76">
        <v>19641023.09</v>
      </c>
      <c r="I686" s="75">
        <v>1837</v>
      </c>
      <c r="J686" s="75">
        <v>6431</v>
      </c>
      <c r="K686" s="75">
        <v>1906</v>
      </c>
      <c r="L686" s="88">
        <f t="shared" si="495"/>
        <v>0.24187817258883249</v>
      </c>
      <c r="M686" s="92">
        <f t="shared" si="508"/>
        <v>10426.5</v>
      </c>
      <c r="N686" s="89">
        <f t="shared" si="509"/>
        <v>74956.5</v>
      </c>
      <c r="O686" s="89">
        <f t="shared" si="500"/>
        <v>85383</v>
      </c>
      <c r="P686" s="89">
        <f t="shared" si="501"/>
        <v>18686599.8325</v>
      </c>
      <c r="Q686" s="89">
        <f t="shared" si="502"/>
        <v>1921</v>
      </c>
      <c r="S686" s="4"/>
    </row>
    <row r="687" spans="1:19">
      <c r="A687" s="5">
        <v>40943</v>
      </c>
      <c r="B687" s="8">
        <v>4</v>
      </c>
      <c r="C687" s="102">
        <f t="shared" si="497"/>
        <v>40936</v>
      </c>
      <c r="E687" s="75">
        <v>6769</v>
      </c>
      <c r="F687" s="75">
        <v>74824</v>
      </c>
      <c r="G687" s="80">
        <f t="shared" si="498"/>
        <v>81593</v>
      </c>
      <c r="H687" s="76">
        <v>20083473.100000001</v>
      </c>
      <c r="I687" s="75">
        <v>1725</v>
      </c>
      <c r="J687" s="75">
        <v>5544</v>
      </c>
      <c r="K687" s="75">
        <v>1559</v>
      </c>
      <c r="L687" s="88">
        <f t="shared" si="495"/>
        <v>0.23031466981828927</v>
      </c>
      <c r="M687" s="92">
        <f t="shared" si="508"/>
        <v>8571.5</v>
      </c>
      <c r="N687" s="89">
        <f t="shared" ref="N687:N692" si="510">AVERAGE(F684:F687)</f>
        <v>74986.25</v>
      </c>
      <c r="O687" s="89">
        <f t="shared" si="500"/>
        <v>83557.75</v>
      </c>
      <c r="P687" s="89">
        <f t="shared" si="501"/>
        <v>19094374.952500001</v>
      </c>
      <c r="Q687" s="89">
        <f t="shared" si="502"/>
        <v>1868</v>
      </c>
      <c r="S687" s="4"/>
    </row>
    <row r="688" spans="1:19">
      <c r="A688" s="5">
        <v>40950</v>
      </c>
      <c r="B688" s="8">
        <v>5</v>
      </c>
      <c r="C688" s="102">
        <f t="shared" si="497"/>
        <v>40943</v>
      </c>
      <c r="E688" s="75">
        <v>6072</v>
      </c>
      <c r="F688" s="75">
        <v>71782</v>
      </c>
      <c r="G688" s="80">
        <f t="shared" si="498"/>
        <v>77854</v>
      </c>
      <c r="H688" s="76">
        <v>19945529.149999999</v>
      </c>
      <c r="I688" s="75">
        <v>1618</v>
      </c>
      <c r="J688" s="75">
        <v>4933</v>
      </c>
      <c r="K688" s="75">
        <v>1440</v>
      </c>
      <c r="L688" s="88">
        <f t="shared" si="495"/>
        <v>0.23715415019762845</v>
      </c>
      <c r="M688" s="92">
        <f t="shared" si="508"/>
        <v>7335</v>
      </c>
      <c r="N688" s="89">
        <f t="shared" si="510"/>
        <v>73669.5</v>
      </c>
      <c r="O688" s="89">
        <f t="shared" si="500"/>
        <v>81004.5</v>
      </c>
      <c r="P688" s="89">
        <f t="shared" si="501"/>
        <v>19467664.085000001</v>
      </c>
      <c r="Q688" s="89">
        <f t="shared" si="502"/>
        <v>1778.25</v>
      </c>
      <c r="S688" s="4"/>
    </row>
    <row r="689" spans="1:19">
      <c r="A689" s="5">
        <v>40957</v>
      </c>
      <c r="B689" s="8">
        <v>6</v>
      </c>
      <c r="C689" s="102">
        <f t="shared" si="497"/>
        <v>40950</v>
      </c>
      <c r="E689" s="75">
        <v>5841</v>
      </c>
      <c r="F689" s="75">
        <v>71391</v>
      </c>
      <c r="G689" s="80">
        <f t="shared" si="498"/>
        <v>77232</v>
      </c>
      <c r="H689" s="76">
        <v>19356797.830000002</v>
      </c>
      <c r="I689" s="75">
        <v>1602</v>
      </c>
      <c r="J689" s="75">
        <v>4147</v>
      </c>
      <c r="K689" s="75">
        <v>1631</v>
      </c>
      <c r="L689" s="88">
        <f t="shared" si="495"/>
        <v>0.27923300804656737</v>
      </c>
      <c r="M689" s="92">
        <f t="shared" si="508"/>
        <v>6640.5</v>
      </c>
      <c r="N689" s="89">
        <f t="shared" si="510"/>
        <v>73156.25</v>
      </c>
      <c r="O689" s="89">
        <f t="shared" si="500"/>
        <v>79796.75</v>
      </c>
      <c r="P689" s="89">
        <f t="shared" si="501"/>
        <v>19756705.7925</v>
      </c>
      <c r="Q689" s="89">
        <f t="shared" si="502"/>
        <v>1695.5</v>
      </c>
      <c r="S689" s="4"/>
    </row>
    <row r="690" spans="1:19">
      <c r="A690" s="5">
        <v>40964</v>
      </c>
      <c r="B690" s="8">
        <v>7</v>
      </c>
      <c r="C690" s="102">
        <f t="shared" si="497"/>
        <v>40957</v>
      </c>
      <c r="E690" s="75">
        <v>5451</v>
      </c>
      <c r="F690" s="75">
        <v>71342</v>
      </c>
      <c r="G690" s="80">
        <f t="shared" si="498"/>
        <v>76793</v>
      </c>
      <c r="H690" s="76">
        <v>19397095.73</v>
      </c>
      <c r="I690" s="75">
        <v>1733</v>
      </c>
      <c r="J690" s="75">
        <v>4303</v>
      </c>
      <c r="K690" s="75">
        <v>1422</v>
      </c>
      <c r="L690" s="88">
        <f t="shared" si="495"/>
        <v>0.2608695652173913</v>
      </c>
      <c r="M690" s="92">
        <f t="shared" si="508"/>
        <v>6033.25</v>
      </c>
      <c r="N690" s="89">
        <f t="shared" si="510"/>
        <v>72334.75</v>
      </c>
      <c r="O690" s="89">
        <f t="shared" si="500"/>
        <v>78368</v>
      </c>
      <c r="P690" s="89">
        <f t="shared" si="501"/>
        <v>19695723.952500001</v>
      </c>
      <c r="Q690" s="89">
        <f t="shared" si="502"/>
        <v>1669.5</v>
      </c>
      <c r="S690" s="4"/>
    </row>
    <row r="691" spans="1:19">
      <c r="A691" s="5">
        <v>40971</v>
      </c>
      <c r="B691" s="8">
        <v>8</v>
      </c>
      <c r="C691" s="102">
        <f t="shared" si="497"/>
        <v>40964</v>
      </c>
      <c r="E691" s="75">
        <v>6043</v>
      </c>
      <c r="F691" s="75">
        <v>69545</v>
      </c>
      <c r="G691" s="80">
        <f t="shared" si="498"/>
        <v>75588</v>
      </c>
      <c r="H691" s="76">
        <v>19175758.23</v>
      </c>
      <c r="I691" s="75">
        <v>1701</v>
      </c>
      <c r="J691" s="75">
        <v>4306</v>
      </c>
      <c r="K691" s="75">
        <v>1931</v>
      </c>
      <c r="L691" s="88">
        <f t="shared" si="495"/>
        <v>0.31954327320867121</v>
      </c>
      <c r="M691" s="92">
        <f t="shared" si="508"/>
        <v>5851.75</v>
      </c>
      <c r="N691" s="89">
        <f t="shared" si="510"/>
        <v>71015</v>
      </c>
      <c r="O691" s="89">
        <f t="shared" si="500"/>
        <v>76866.75</v>
      </c>
      <c r="P691" s="89">
        <f t="shared" si="501"/>
        <v>19468795.235000003</v>
      </c>
      <c r="Q691" s="89">
        <f t="shared" si="502"/>
        <v>1663.5</v>
      </c>
      <c r="S691" s="4"/>
    </row>
    <row r="692" spans="1:19">
      <c r="A692" s="5">
        <v>40978</v>
      </c>
      <c r="B692" s="8">
        <v>9</v>
      </c>
      <c r="C692" s="102">
        <f t="shared" si="497"/>
        <v>40971</v>
      </c>
      <c r="E692" s="75">
        <v>5717</v>
      </c>
      <c r="F692" s="75">
        <v>69018</v>
      </c>
      <c r="G692" s="80">
        <f t="shared" si="498"/>
        <v>74735</v>
      </c>
      <c r="H692" s="76">
        <v>18802945.48</v>
      </c>
      <c r="I692" s="75">
        <v>1707</v>
      </c>
      <c r="J692" s="75">
        <v>4036</v>
      </c>
      <c r="K692" s="75">
        <v>1553</v>
      </c>
      <c r="L692" s="88">
        <f t="shared" si="495"/>
        <v>0.27164596816512154</v>
      </c>
      <c r="M692" s="92">
        <f t="shared" si="508"/>
        <v>5763</v>
      </c>
      <c r="N692" s="89">
        <f t="shared" si="510"/>
        <v>70324</v>
      </c>
      <c r="O692" s="89">
        <f t="shared" si="500"/>
        <v>76087</v>
      </c>
      <c r="P692" s="89">
        <f t="shared" si="501"/>
        <v>19183149.317500003</v>
      </c>
      <c r="Q692" s="89">
        <f t="shared" si="502"/>
        <v>1685.75</v>
      </c>
      <c r="S692" s="4"/>
    </row>
    <row r="693" spans="1:19">
      <c r="A693" s="5">
        <v>40985</v>
      </c>
      <c r="B693" s="8">
        <v>10</v>
      </c>
      <c r="C693" s="102">
        <f t="shared" si="497"/>
        <v>40978</v>
      </c>
      <c r="E693" s="75">
        <v>4732</v>
      </c>
      <c r="F693" s="75">
        <v>65960</v>
      </c>
      <c r="G693" s="80">
        <f t="shared" si="498"/>
        <v>70692</v>
      </c>
      <c r="H693" s="76">
        <v>17805362.629999999</v>
      </c>
      <c r="I693" s="75">
        <v>1619</v>
      </c>
      <c r="J693" s="75">
        <v>3677</v>
      </c>
      <c r="K693" s="75">
        <v>1266</v>
      </c>
      <c r="L693" s="88">
        <f t="shared" si="495"/>
        <v>0.26754015215553678</v>
      </c>
      <c r="M693" s="92">
        <f t="shared" si="508"/>
        <v>5485.75</v>
      </c>
      <c r="N693" s="89">
        <f>AVERAGE(F690:F693)</f>
        <v>68966.25</v>
      </c>
      <c r="O693" s="89">
        <f t="shared" si="500"/>
        <v>74452</v>
      </c>
      <c r="P693" s="89">
        <f t="shared" si="501"/>
        <v>18795290.517499998</v>
      </c>
      <c r="Q693" s="89">
        <f t="shared" si="502"/>
        <v>1690</v>
      </c>
      <c r="S693" s="4"/>
    </row>
    <row r="694" spans="1:19">
      <c r="A694" s="5">
        <v>40992</v>
      </c>
      <c r="B694" s="8">
        <v>11</v>
      </c>
      <c r="C694" s="102">
        <f t="shared" si="497"/>
        <v>40985</v>
      </c>
      <c r="E694" s="75">
        <v>4791</v>
      </c>
      <c r="F694" s="75">
        <v>62762</v>
      </c>
      <c r="G694" s="80">
        <f t="shared" si="498"/>
        <v>67553</v>
      </c>
      <c r="H694" s="76">
        <v>16837723.170000002</v>
      </c>
      <c r="I694" s="75">
        <v>1783</v>
      </c>
      <c r="J694" s="75">
        <v>3534</v>
      </c>
      <c r="K694" s="75">
        <v>1464</v>
      </c>
      <c r="L694" s="88">
        <f t="shared" si="495"/>
        <v>0.30557294927989981</v>
      </c>
      <c r="M694" s="92">
        <f t="shared" si="508"/>
        <v>5320.75</v>
      </c>
      <c r="N694" s="89">
        <f>AVERAGE(F691:F694)</f>
        <v>66821.25</v>
      </c>
      <c r="O694" s="89">
        <f t="shared" si="500"/>
        <v>72142</v>
      </c>
      <c r="P694" s="89">
        <f t="shared" si="501"/>
        <v>18155447.377500001</v>
      </c>
      <c r="Q694" s="89">
        <f t="shared" si="502"/>
        <v>1702.5</v>
      </c>
      <c r="S694" s="4"/>
    </row>
    <row r="695" spans="1:19">
      <c r="A695" s="5">
        <v>40999</v>
      </c>
      <c r="B695" s="8">
        <v>12</v>
      </c>
      <c r="C695" s="102">
        <f t="shared" si="497"/>
        <v>40992</v>
      </c>
      <c r="E695" s="75">
        <v>5120</v>
      </c>
      <c r="F695" s="75">
        <v>59463</v>
      </c>
      <c r="G695" s="80">
        <f t="shared" si="498"/>
        <v>64583</v>
      </c>
      <c r="H695" s="76">
        <v>15956802.039999999</v>
      </c>
      <c r="I695" s="75">
        <v>2012</v>
      </c>
      <c r="J695" s="75">
        <v>3555</v>
      </c>
      <c r="K695" s="75">
        <v>1779</v>
      </c>
      <c r="L695" s="88">
        <f t="shared" si="495"/>
        <v>0.34746093750000001</v>
      </c>
      <c r="M695" s="92">
        <f t="shared" si="508"/>
        <v>5090</v>
      </c>
      <c r="N695" s="89">
        <f>AVERAGE(F692:F695)</f>
        <v>64300.75</v>
      </c>
      <c r="O695" s="89">
        <f t="shared" si="500"/>
        <v>69390.75</v>
      </c>
      <c r="P695" s="89">
        <f t="shared" si="501"/>
        <v>17350708.329999998</v>
      </c>
      <c r="Q695" s="89">
        <f t="shared" si="502"/>
        <v>1780.25</v>
      </c>
      <c r="S695" s="4"/>
    </row>
    <row r="696" spans="1:19">
      <c r="A696" s="5">
        <v>41006</v>
      </c>
      <c r="B696" s="8">
        <v>13</v>
      </c>
      <c r="C696" s="102">
        <f t="shared" si="497"/>
        <v>40999</v>
      </c>
      <c r="E696" s="75">
        <v>10104</v>
      </c>
      <c r="F696" s="75">
        <v>56535</v>
      </c>
      <c r="G696" s="80">
        <f t="shared" si="498"/>
        <v>66639</v>
      </c>
      <c r="H696" s="76">
        <v>14511185.73</v>
      </c>
      <c r="I696" s="75">
        <v>2137</v>
      </c>
      <c r="J696" s="75">
        <v>9395</v>
      </c>
      <c r="K696" s="75">
        <v>1554</v>
      </c>
      <c r="L696" s="88">
        <f t="shared" si="495"/>
        <v>0.15380047505938244</v>
      </c>
      <c r="M696" s="92">
        <f t="shared" si="508"/>
        <v>6186.75</v>
      </c>
      <c r="N696" s="89">
        <f>AVERAGE(F693:F696)</f>
        <v>61180</v>
      </c>
      <c r="O696" s="89">
        <f t="shared" si="500"/>
        <v>67366.75</v>
      </c>
      <c r="P696" s="89">
        <f t="shared" si="501"/>
        <v>16277768.392499998</v>
      </c>
      <c r="Q696" s="89">
        <f t="shared" si="502"/>
        <v>1887.75</v>
      </c>
      <c r="S696" s="4"/>
    </row>
    <row r="697" spans="1:19">
      <c r="A697" s="5">
        <v>41013</v>
      </c>
      <c r="B697" s="8">
        <v>14</v>
      </c>
      <c r="C697" s="102">
        <f t="shared" si="497"/>
        <v>41006</v>
      </c>
      <c r="E697" s="75">
        <v>6763</v>
      </c>
      <c r="F697" s="75">
        <v>56284</v>
      </c>
      <c r="G697" s="80">
        <f t="shared" si="498"/>
        <v>63047</v>
      </c>
      <c r="H697" s="76">
        <v>13713143.219999999</v>
      </c>
      <c r="I697" s="75">
        <v>2068</v>
      </c>
      <c r="J697" s="75">
        <v>5497</v>
      </c>
      <c r="K697" s="75">
        <v>1637</v>
      </c>
      <c r="L697" s="88">
        <f t="shared" si="495"/>
        <v>0.24205234363448175</v>
      </c>
      <c r="M697" s="92">
        <f t="shared" si="508"/>
        <v>6694.5</v>
      </c>
      <c r="N697" s="89">
        <f>AVERAGE(F694:F697)</f>
        <v>58761</v>
      </c>
      <c r="O697" s="89">
        <f t="shared" si="500"/>
        <v>65455.5</v>
      </c>
      <c r="P697" s="89">
        <f t="shared" si="501"/>
        <v>15254713.539999999</v>
      </c>
      <c r="Q697" s="89">
        <f t="shared" si="502"/>
        <v>2000</v>
      </c>
      <c r="S697" s="4"/>
    </row>
    <row r="698" spans="1:19">
      <c r="A698" s="5">
        <v>41020</v>
      </c>
      <c r="B698" s="8">
        <v>15</v>
      </c>
      <c r="C698" s="102">
        <f t="shared" si="497"/>
        <v>41013</v>
      </c>
      <c r="E698" s="75">
        <v>5468</v>
      </c>
      <c r="F698" s="75">
        <v>53624</v>
      </c>
      <c r="G698" s="80">
        <f t="shared" si="498"/>
        <v>59092</v>
      </c>
      <c r="H698" s="76">
        <v>13356512.619999999</v>
      </c>
      <c r="I698" s="75">
        <v>1934</v>
      </c>
      <c r="J698" s="75">
        <v>4369</v>
      </c>
      <c r="K698" s="75">
        <v>1430</v>
      </c>
      <c r="L698" s="88">
        <f t="shared" si="495"/>
        <v>0.26152158010241405</v>
      </c>
      <c r="M698" s="92">
        <f t="shared" si="508"/>
        <v>6863.75</v>
      </c>
      <c r="N698" s="89">
        <f t="shared" ref="N698:N703" si="511">AVERAGE(F695:F698)</f>
        <v>56476.5</v>
      </c>
      <c r="O698" s="89">
        <f t="shared" si="500"/>
        <v>63340.25</v>
      </c>
      <c r="P698" s="89">
        <f t="shared" si="501"/>
        <v>14384410.902499998</v>
      </c>
      <c r="Q698" s="89">
        <f t="shared" si="502"/>
        <v>2037.75</v>
      </c>
      <c r="S698" s="4"/>
    </row>
    <row r="699" spans="1:19">
      <c r="A699" s="5">
        <v>41027</v>
      </c>
      <c r="B699" s="8">
        <v>16</v>
      </c>
      <c r="C699" s="102">
        <f t="shared" si="497"/>
        <v>41020</v>
      </c>
      <c r="E699" s="75">
        <v>7762</v>
      </c>
      <c r="F699" s="75">
        <v>51814</v>
      </c>
      <c r="G699" s="80">
        <f t="shared" si="498"/>
        <v>59576</v>
      </c>
      <c r="H699" s="76">
        <v>12846955.460000001</v>
      </c>
      <c r="I699" s="75">
        <v>1804</v>
      </c>
      <c r="J699" s="75">
        <v>4460</v>
      </c>
      <c r="K699" s="75">
        <v>3834</v>
      </c>
      <c r="L699" s="88">
        <f t="shared" si="495"/>
        <v>0.49394485957227519</v>
      </c>
      <c r="M699" s="92">
        <f t="shared" si="508"/>
        <v>7524.25</v>
      </c>
      <c r="N699" s="89">
        <f t="shared" si="511"/>
        <v>54564.25</v>
      </c>
      <c r="O699" s="89">
        <f t="shared" si="500"/>
        <v>62088.5</v>
      </c>
      <c r="P699" s="89">
        <f t="shared" si="501"/>
        <v>13606949.2575</v>
      </c>
      <c r="Q699" s="89">
        <f t="shared" si="502"/>
        <v>1985.75</v>
      </c>
      <c r="S699" s="4"/>
    </row>
    <row r="700" spans="1:19">
      <c r="A700" s="5">
        <v>41034</v>
      </c>
      <c r="B700" s="8">
        <v>17</v>
      </c>
      <c r="C700" s="102">
        <f t="shared" si="497"/>
        <v>41027</v>
      </c>
      <c r="E700" s="75">
        <v>6027</v>
      </c>
      <c r="F700" s="75">
        <v>51850</v>
      </c>
      <c r="G700" s="80">
        <f t="shared" si="498"/>
        <v>57877</v>
      </c>
      <c r="H700" s="76">
        <v>12970986.129999999</v>
      </c>
      <c r="I700" s="75">
        <v>1725</v>
      </c>
      <c r="J700" s="75">
        <v>4193</v>
      </c>
      <c r="K700" s="75">
        <v>2171</v>
      </c>
      <c r="L700" s="88">
        <f t="shared" si="495"/>
        <v>0.3602123776339804</v>
      </c>
      <c r="M700" s="92">
        <f t="shared" si="508"/>
        <v>6505</v>
      </c>
      <c r="N700" s="89">
        <f t="shared" si="511"/>
        <v>53393</v>
      </c>
      <c r="O700" s="89">
        <f t="shared" si="500"/>
        <v>59898</v>
      </c>
      <c r="P700" s="89">
        <f t="shared" si="501"/>
        <v>13221899.357499998</v>
      </c>
      <c r="Q700" s="89">
        <f t="shared" si="502"/>
        <v>1882.75</v>
      </c>
      <c r="S700" s="4"/>
    </row>
    <row r="701" spans="1:19">
      <c r="A701" s="5">
        <v>41041</v>
      </c>
      <c r="B701" s="8">
        <v>18</v>
      </c>
      <c r="C701" s="102">
        <f t="shared" si="497"/>
        <v>41034</v>
      </c>
      <c r="E701" s="75">
        <v>5517</v>
      </c>
      <c r="F701" s="75">
        <v>51367</v>
      </c>
      <c r="G701" s="80">
        <f t="shared" si="498"/>
        <v>56884</v>
      </c>
      <c r="H701" s="76">
        <v>12420850.93</v>
      </c>
      <c r="I701" s="75">
        <v>1634</v>
      </c>
      <c r="J701" s="75">
        <v>4066</v>
      </c>
      <c r="K701" s="75">
        <v>1757</v>
      </c>
      <c r="L701" s="88">
        <f t="shared" ref="L701:L764" si="512">K701/E701</f>
        <v>0.31847018307050934</v>
      </c>
      <c r="M701" s="92">
        <f t="shared" si="508"/>
        <v>6193.5</v>
      </c>
      <c r="N701" s="89">
        <f t="shared" si="511"/>
        <v>52163.75</v>
      </c>
      <c r="O701" s="89">
        <f t="shared" si="500"/>
        <v>58357.25</v>
      </c>
      <c r="P701" s="89">
        <f t="shared" si="501"/>
        <v>12898826.284999998</v>
      </c>
      <c r="Q701" s="89">
        <f t="shared" si="502"/>
        <v>1774.25</v>
      </c>
      <c r="S701" s="4"/>
    </row>
    <row r="702" spans="1:19">
      <c r="A702" s="5">
        <v>41048</v>
      </c>
      <c r="B702" s="8">
        <v>19</v>
      </c>
      <c r="C702" s="102">
        <f t="shared" si="497"/>
        <v>41041</v>
      </c>
      <c r="E702" s="75">
        <v>5629</v>
      </c>
      <c r="F702" s="75">
        <v>48281</v>
      </c>
      <c r="G702" s="80">
        <f t="shared" si="498"/>
        <v>53910</v>
      </c>
      <c r="H702" s="76">
        <v>11552334.15</v>
      </c>
      <c r="I702" s="75">
        <v>1563</v>
      </c>
      <c r="J702" s="75">
        <v>4216</v>
      </c>
      <c r="K702" s="75">
        <v>1719</v>
      </c>
      <c r="L702" s="88">
        <f t="shared" si="512"/>
        <v>0.30538283887013679</v>
      </c>
      <c r="M702" s="92">
        <f t="shared" si="508"/>
        <v>6233.75</v>
      </c>
      <c r="N702" s="89">
        <f t="shared" si="511"/>
        <v>50828</v>
      </c>
      <c r="O702" s="89">
        <f t="shared" si="500"/>
        <v>57061.75</v>
      </c>
      <c r="P702" s="89">
        <f t="shared" si="501"/>
        <v>12447781.667499999</v>
      </c>
      <c r="Q702" s="89">
        <f t="shared" si="502"/>
        <v>1681.5</v>
      </c>
      <c r="S702" s="4"/>
    </row>
    <row r="703" spans="1:19">
      <c r="A703" s="5">
        <v>41055</v>
      </c>
      <c r="B703" s="8">
        <v>20</v>
      </c>
      <c r="C703" s="102">
        <f t="shared" si="497"/>
        <v>41048</v>
      </c>
      <c r="E703" s="75">
        <v>5799</v>
      </c>
      <c r="F703" s="75">
        <v>48142</v>
      </c>
      <c r="G703" s="80">
        <f t="shared" si="498"/>
        <v>53941</v>
      </c>
      <c r="H703" s="76">
        <v>11384257.15</v>
      </c>
      <c r="I703" s="75">
        <v>1470</v>
      </c>
      <c r="J703" s="75">
        <v>4008</v>
      </c>
      <c r="K703" s="75">
        <v>2052</v>
      </c>
      <c r="L703" s="88">
        <f t="shared" si="512"/>
        <v>0.35385411277806517</v>
      </c>
      <c r="M703" s="92">
        <f t="shared" si="508"/>
        <v>5743</v>
      </c>
      <c r="N703" s="89">
        <f t="shared" si="511"/>
        <v>49910</v>
      </c>
      <c r="O703" s="89">
        <f t="shared" si="500"/>
        <v>55653</v>
      </c>
      <c r="P703" s="89">
        <f t="shared" si="501"/>
        <v>12082107.09</v>
      </c>
      <c r="Q703" s="89">
        <f t="shared" si="502"/>
        <v>1598</v>
      </c>
      <c r="S703" s="4"/>
    </row>
    <row r="704" spans="1:19">
      <c r="A704" s="5">
        <v>41062</v>
      </c>
      <c r="B704" s="8">
        <v>21</v>
      </c>
      <c r="C704" s="102">
        <f t="shared" si="497"/>
        <v>41055</v>
      </c>
      <c r="E704" s="75">
        <v>5772</v>
      </c>
      <c r="F704" s="75">
        <v>47922</v>
      </c>
      <c r="G704" s="80">
        <f t="shared" si="498"/>
        <v>53694</v>
      </c>
      <c r="H704" s="76">
        <v>11131407.34</v>
      </c>
      <c r="I704" s="75">
        <v>1394</v>
      </c>
      <c r="J704" s="75">
        <v>3978</v>
      </c>
      <c r="K704" s="75">
        <v>2080</v>
      </c>
      <c r="L704" s="93">
        <f t="shared" si="512"/>
        <v>0.36036036036036034</v>
      </c>
      <c r="M704" s="92">
        <f t="shared" si="508"/>
        <v>5679.25</v>
      </c>
      <c r="N704" s="89">
        <f t="shared" ref="N704:N709" si="513">AVERAGE(F701:F704)</f>
        <v>48928</v>
      </c>
      <c r="O704" s="89">
        <f t="shared" si="500"/>
        <v>54607.25</v>
      </c>
      <c r="P704" s="89">
        <f t="shared" si="501"/>
        <v>11622212.392499998</v>
      </c>
      <c r="Q704" s="89">
        <f t="shared" si="502"/>
        <v>1515.25</v>
      </c>
      <c r="S704" s="4"/>
    </row>
    <row r="705" spans="1:19">
      <c r="A705" s="5">
        <v>41069</v>
      </c>
      <c r="B705" s="8">
        <v>22</v>
      </c>
      <c r="C705" s="102">
        <f t="shared" si="497"/>
        <v>41062</v>
      </c>
      <c r="E705" s="75">
        <v>6654</v>
      </c>
      <c r="F705" s="75">
        <v>48542</v>
      </c>
      <c r="G705" s="80">
        <f t="shared" si="498"/>
        <v>55196</v>
      </c>
      <c r="H705" s="76">
        <v>11556472</v>
      </c>
      <c r="I705" s="75">
        <v>1411</v>
      </c>
      <c r="J705" s="75">
        <v>4609</v>
      </c>
      <c r="K705" s="75">
        <v>2392</v>
      </c>
      <c r="L705" s="93">
        <f t="shared" si="512"/>
        <v>0.35948301773369401</v>
      </c>
      <c r="M705" s="92">
        <f t="shared" si="508"/>
        <v>5963.5</v>
      </c>
      <c r="N705" s="89">
        <f t="shared" si="513"/>
        <v>48221.75</v>
      </c>
      <c r="O705" s="89">
        <f t="shared" si="500"/>
        <v>54185.25</v>
      </c>
      <c r="P705" s="89">
        <f t="shared" si="501"/>
        <v>11406117.66</v>
      </c>
      <c r="Q705" s="89">
        <f t="shared" si="502"/>
        <v>1459.5</v>
      </c>
      <c r="S705" s="4"/>
    </row>
    <row r="706" spans="1:19">
      <c r="A706" s="5">
        <v>41076</v>
      </c>
      <c r="B706" s="8">
        <v>23</v>
      </c>
      <c r="C706" s="102">
        <f t="shared" si="497"/>
        <v>41069</v>
      </c>
      <c r="E706" s="75">
        <v>5941</v>
      </c>
      <c r="F706" s="75">
        <v>49573</v>
      </c>
      <c r="G706" s="80">
        <f t="shared" si="498"/>
        <v>55514</v>
      </c>
      <c r="H706" s="76">
        <v>12917380.569999998</v>
      </c>
      <c r="I706" s="75">
        <v>1513</v>
      </c>
      <c r="J706" s="75">
        <v>4427</v>
      </c>
      <c r="K706" s="75">
        <v>1805</v>
      </c>
      <c r="L706" s="93">
        <f t="shared" si="512"/>
        <v>0.30382090557145264</v>
      </c>
      <c r="M706" s="92">
        <f t="shared" si="508"/>
        <v>6041.5</v>
      </c>
      <c r="N706" s="89">
        <f t="shared" si="513"/>
        <v>48544.75</v>
      </c>
      <c r="O706" s="89">
        <f t="shared" si="500"/>
        <v>54586.25</v>
      </c>
      <c r="P706" s="89">
        <f t="shared" si="501"/>
        <v>11747379.265000001</v>
      </c>
      <c r="Q706" s="89">
        <f t="shared" si="502"/>
        <v>1447</v>
      </c>
      <c r="S706" s="4"/>
    </row>
    <row r="707" spans="1:19">
      <c r="A707" s="5">
        <v>41083</v>
      </c>
      <c r="B707" s="8">
        <v>24</v>
      </c>
      <c r="C707" s="102">
        <f t="shared" si="497"/>
        <v>41076</v>
      </c>
      <c r="E707" s="75">
        <v>5618</v>
      </c>
      <c r="F707" s="75">
        <v>49145</v>
      </c>
      <c r="G707" s="80">
        <f t="shared" si="498"/>
        <v>54763</v>
      </c>
      <c r="H707" s="76">
        <v>13511828.24</v>
      </c>
      <c r="I707" s="75">
        <v>1372</v>
      </c>
      <c r="J707" s="75">
        <v>4288</v>
      </c>
      <c r="K707" s="75">
        <v>1588</v>
      </c>
      <c r="L707" s="93">
        <f t="shared" si="512"/>
        <v>0.28266286934852258</v>
      </c>
      <c r="M707" s="92">
        <f t="shared" si="508"/>
        <v>5996.25</v>
      </c>
      <c r="N707" s="89">
        <f t="shared" si="513"/>
        <v>48795.5</v>
      </c>
      <c r="O707" s="89">
        <f t="shared" si="500"/>
        <v>54791.75</v>
      </c>
      <c r="P707" s="89">
        <f t="shared" si="501"/>
        <v>12279272.0375</v>
      </c>
      <c r="Q707" s="89">
        <f t="shared" si="502"/>
        <v>1422.5</v>
      </c>
      <c r="S707" s="4"/>
    </row>
    <row r="708" spans="1:19">
      <c r="A708" s="5">
        <v>41090</v>
      </c>
      <c r="B708" s="8">
        <v>25</v>
      </c>
      <c r="C708" s="102">
        <f t="shared" si="497"/>
        <v>41083</v>
      </c>
      <c r="E708" s="75">
        <v>6047</v>
      </c>
      <c r="F708" s="75">
        <v>49488</v>
      </c>
      <c r="G708" s="80">
        <f t="shared" si="498"/>
        <v>55535</v>
      </c>
      <c r="H708" s="76">
        <v>12805907.76</v>
      </c>
      <c r="I708" s="75">
        <v>1547</v>
      </c>
      <c r="J708" s="75">
        <v>4266</v>
      </c>
      <c r="K708" s="75">
        <v>2074</v>
      </c>
      <c r="L708" s="93">
        <f t="shared" si="512"/>
        <v>0.34297999007772451</v>
      </c>
      <c r="M708" s="92">
        <f t="shared" si="508"/>
        <v>6065</v>
      </c>
      <c r="N708" s="89">
        <f t="shared" si="513"/>
        <v>49187</v>
      </c>
      <c r="O708" s="89">
        <f t="shared" si="500"/>
        <v>55252</v>
      </c>
      <c r="P708" s="89">
        <f t="shared" si="501"/>
        <v>12697897.1425</v>
      </c>
      <c r="Q708" s="89">
        <f t="shared" si="502"/>
        <v>1460.75</v>
      </c>
      <c r="S708" s="4"/>
    </row>
    <row r="709" spans="1:19" ht="11.25" customHeight="1">
      <c r="A709" s="5">
        <v>41097</v>
      </c>
      <c r="B709" s="8">
        <v>26</v>
      </c>
      <c r="C709" s="102">
        <f t="shared" ref="C709:C772" si="514">A708</f>
        <v>41090</v>
      </c>
      <c r="E709" s="75">
        <v>9623</v>
      </c>
      <c r="F709" s="75">
        <v>48994</v>
      </c>
      <c r="G709" s="80">
        <f t="shared" ref="G709:G772" si="515">E709+F709</f>
        <v>58617</v>
      </c>
      <c r="H709" s="76">
        <v>11518872.380000001</v>
      </c>
      <c r="I709" s="75">
        <v>1591</v>
      </c>
      <c r="J709" s="75">
        <v>7698</v>
      </c>
      <c r="K709" s="75">
        <v>2597</v>
      </c>
      <c r="L709" s="93">
        <f t="shared" si="512"/>
        <v>0.26987425958640754</v>
      </c>
      <c r="M709" s="92">
        <f t="shared" si="508"/>
        <v>6807.25</v>
      </c>
      <c r="N709" s="89">
        <f t="shared" si="513"/>
        <v>49300</v>
      </c>
      <c r="O709" s="89">
        <f t="shared" si="500"/>
        <v>56107.25</v>
      </c>
      <c r="P709" s="89">
        <f t="shared" si="501"/>
        <v>12688497.237500001</v>
      </c>
      <c r="Q709" s="89">
        <f t="shared" si="502"/>
        <v>1505.75</v>
      </c>
      <c r="S709" s="4"/>
    </row>
    <row r="710" spans="1:19">
      <c r="A710" s="5">
        <v>41104</v>
      </c>
      <c r="B710" s="8">
        <v>27</v>
      </c>
      <c r="C710" s="102">
        <f t="shared" si="514"/>
        <v>41097</v>
      </c>
      <c r="E710" s="75">
        <v>7425</v>
      </c>
      <c r="F710" s="75">
        <v>52241</v>
      </c>
      <c r="G710" s="80">
        <f t="shared" si="515"/>
        <v>59666</v>
      </c>
      <c r="H710" s="76">
        <v>13045552</v>
      </c>
      <c r="I710" s="75">
        <v>1646</v>
      </c>
      <c r="J710" s="75">
        <v>6138</v>
      </c>
      <c r="K710" s="75">
        <v>1719</v>
      </c>
      <c r="L710" s="93">
        <f t="shared" si="512"/>
        <v>0.23151515151515151</v>
      </c>
      <c r="M710" s="92">
        <f t="shared" si="508"/>
        <v>7178.25</v>
      </c>
      <c r="N710" s="89">
        <f t="shared" ref="N710" si="516">AVERAGE(F707:F710)</f>
        <v>49967</v>
      </c>
      <c r="O710" s="89">
        <f t="shared" si="500"/>
        <v>57145.25</v>
      </c>
      <c r="P710" s="89">
        <f t="shared" si="501"/>
        <v>12720540.095000001</v>
      </c>
      <c r="Q710" s="89">
        <f t="shared" si="502"/>
        <v>1539</v>
      </c>
      <c r="S710" s="4"/>
    </row>
    <row r="711" spans="1:19">
      <c r="A711" s="5">
        <v>41111</v>
      </c>
      <c r="B711" s="8">
        <v>28</v>
      </c>
      <c r="C711" s="102">
        <f t="shared" si="514"/>
        <v>41104</v>
      </c>
      <c r="E711" s="75">
        <v>6566</v>
      </c>
      <c r="F711" s="75">
        <v>49665</v>
      </c>
      <c r="G711" s="80">
        <f t="shared" si="515"/>
        <v>56231</v>
      </c>
      <c r="H711" s="76">
        <v>13225341.470000001</v>
      </c>
      <c r="I711" s="75">
        <v>1514</v>
      </c>
      <c r="J711" s="75">
        <v>4979</v>
      </c>
      <c r="K711" s="75">
        <v>1891</v>
      </c>
      <c r="L711" s="93">
        <f t="shared" si="512"/>
        <v>0.28799878160219311</v>
      </c>
      <c r="M711" s="92">
        <f t="shared" si="508"/>
        <v>7415.25</v>
      </c>
      <c r="N711" s="89">
        <f t="shared" ref="N711" si="517">AVERAGE(F708:F711)</f>
        <v>50097</v>
      </c>
      <c r="O711" s="89">
        <f t="shared" si="500"/>
        <v>57512.25</v>
      </c>
      <c r="P711" s="89">
        <f t="shared" si="501"/>
        <v>12648918.4025</v>
      </c>
      <c r="Q711" s="89">
        <f t="shared" si="502"/>
        <v>1574.5</v>
      </c>
      <c r="S711" s="4"/>
    </row>
    <row r="712" spans="1:19">
      <c r="A712" s="5">
        <v>41118</v>
      </c>
      <c r="B712" s="8">
        <v>29</v>
      </c>
      <c r="C712" s="102">
        <f t="shared" si="514"/>
        <v>41111</v>
      </c>
      <c r="E712" s="75">
        <v>5979</v>
      </c>
      <c r="F712" s="75">
        <v>49025</v>
      </c>
      <c r="G712" s="80">
        <f t="shared" si="515"/>
        <v>55004</v>
      </c>
      <c r="H712" s="76">
        <v>12741437.49</v>
      </c>
      <c r="I712" s="75">
        <v>1482</v>
      </c>
      <c r="J712" s="75">
        <v>4360</v>
      </c>
      <c r="K712" s="75">
        <v>1960</v>
      </c>
      <c r="L712" s="93">
        <f t="shared" si="512"/>
        <v>0.32781401572169261</v>
      </c>
      <c r="M712" s="92">
        <f t="shared" si="508"/>
        <v>7398.25</v>
      </c>
      <c r="N712" s="89">
        <f t="shared" ref="N712" si="518">AVERAGE(F709:F712)</f>
        <v>49981.25</v>
      </c>
      <c r="O712" s="89">
        <f t="shared" ref="O712:O775" si="519">AVERAGE(G709:G712)</f>
        <v>57379.5</v>
      </c>
      <c r="P712" s="89">
        <f t="shared" ref="P712:P775" si="520">AVERAGE(H709:H712)</f>
        <v>12632800.835000001</v>
      </c>
      <c r="Q712" s="89">
        <f t="shared" ref="Q712:Q775" si="521">AVERAGE(I709:I712)</f>
        <v>1558.25</v>
      </c>
      <c r="S712" s="4"/>
    </row>
    <row r="713" spans="1:19">
      <c r="A713" s="5">
        <v>41125</v>
      </c>
      <c r="B713" s="8">
        <v>30</v>
      </c>
      <c r="C713" s="102">
        <f t="shared" si="514"/>
        <v>41118</v>
      </c>
      <c r="E713" s="75">
        <v>6881</v>
      </c>
      <c r="F713" s="75">
        <v>48795</v>
      </c>
      <c r="G713" s="80">
        <f t="shared" si="515"/>
        <v>55676</v>
      </c>
      <c r="H713" s="76">
        <v>11968227.73</v>
      </c>
      <c r="I713" s="75">
        <v>1329</v>
      </c>
      <c r="J713" s="75">
        <v>4109</v>
      </c>
      <c r="K713" s="75">
        <v>3166</v>
      </c>
      <c r="L713" s="93">
        <f t="shared" si="512"/>
        <v>0.46010754250835634</v>
      </c>
      <c r="M713" s="92">
        <f t="shared" si="508"/>
        <v>6712.75</v>
      </c>
      <c r="N713" s="89">
        <f t="shared" ref="N713" si="522">AVERAGE(F710:F713)</f>
        <v>49931.5</v>
      </c>
      <c r="O713" s="89">
        <f t="shared" si="519"/>
        <v>56644.25</v>
      </c>
      <c r="P713" s="89">
        <f t="shared" si="520"/>
        <v>12745139.672499999</v>
      </c>
      <c r="Q713" s="89">
        <f t="shared" si="521"/>
        <v>1492.75</v>
      </c>
      <c r="S713" s="4"/>
    </row>
    <row r="714" spans="1:19">
      <c r="A714" s="5">
        <v>41132</v>
      </c>
      <c r="B714" s="8">
        <v>31</v>
      </c>
      <c r="C714" s="102">
        <f t="shared" si="514"/>
        <v>41125</v>
      </c>
      <c r="E714" s="75">
        <v>5396</v>
      </c>
      <c r="F714" s="75">
        <v>48675</v>
      </c>
      <c r="G714" s="80">
        <f t="shared" si="515"/>
        <v>54071</v>
      </c>
      <c r="H714" s="76">
        <v>12393768.76</v>
      </c>
      <c r="I714" s="75">
        <v>1354</v>
      </c>
      <c r="J714" s="75">
        <v>4124</v>
      </c>
      <c r="K714" s="75">
        <v>1522</v>
      </c>
      <c r="L714" s="93">
        <f t="shared" si="512"/>
        <v>0.28206078576723498</v>
      </c>
      <c r="M714" s="92">
        <f t="shared" si="508"/>
        <v>6205.5</v>
      </c>
      <c r="N714" s="89">
        <f t="shared" ref="N714" si="523">AVERAGE(F711:F714)</f>
        <v>49040</v>
      </c>
      <c r="O714" s="89">
        <f t="shared" si="519"/>
        <v>55245.5</v>
      </c>
      <c r="P714" s="89">
        <f t="shared" si="520"/>
        <v>12582193.862499999</v>
      </c>
      <c r="Q714" s="89">
        <f t="shared" si="521"/>
        <v>1419.75</v>
      </c>
      <c r="S714" s="4"/>
    </row>
    <row r="715" spans="1:19">
      <c r="A715" s="5">
        <v>41139</v>
      </c>
      <c r="B715" s="8">
        <v>32</v>
      </c>
      <c r="C715" s="102">
        <f t="shared" si="514"/>
        <v>41132</v>
      </c>
      <c r="E715" s="75">
        <v>5285</v>
      </c>
      <c r="F715" s="75">
        <v>45579</v>
      </c>
      <c r="G715" s="80">
        <f t="shared" si="515"/>
        <v>50864</v>
      </c>
      <c r="H715" s="76">
        <v>11796024.450000001</v>
      </c>
      <c r="I715" s="75">
        <v>1283</v>
      </c>
      <c r="J715" s="75">
        <v>4085</v>
      </c>
      <c r="K715" s="75">
        <v>1464</v>
      </c>
      <c r="L715" s="93">
        <f t="shared" si="512"/>
        <v>0.27701040681173134</v>
      </c>
      <c r="M715" s="92">
        <f t="shared" si="508"/>
        <v>5885.25</v>
      </c>
      <c r="N715" s="89">
        <f t="shared" ref="N715" si="524">AVERAGE(F712:F715)</f>
        <v>48018.5</v>
      </c>
      <c r="O715" s="89">
        <f t="shared" si="519"/>
        <v>53903.75</v>
      </c>
      <c r="P715" s="89">
        <f t="shared" si="520"/>
        <v>12224864.6075</v>
      </c>
      <c r="Q715" s="89">
        <f t="shared" si="521"/>
        <v>1362</v>
      </c>
      <c r="S715" s="4"/>
    </row>
    <row r="716" spans="1:19">
      <c r="A716" s="5">
        <v>41146</v>
      </c>
      <c r="B716" s="8">
        <v>33</v>
      </c>
      <c r="C716" s="102">
        <f t="shared" si="514"/>
        <v>41139</v>
      </c>
      <c r="E716" s="75">
        <v>5422</v>
      </c>
      <c r="F716" s="75">
        <v>44011</v>
      </c>
      <c r="G716" s="80">
        <f t="shared" si="515"/>
        <v>49433</v>
      </c>
      <c r="H716" s="76">
        <v>11559348.539999999</v>
      </c>
      <c r="I716" s="75">
        <v>1292</v>
      </c>
      <c r="J716" s="75">
        <v>3876</v>
      </c>
      <c r="K716" s="75">
        <v>1814</v>
      </c>
      <c r="L716" s="93">
        <f t="shared" si="512"/>
        <v>0.33456289192180005</v>
      </c>
      <c r="M716" s="92">
        <f t="shared" si="508"/>
        <v>5746</v>
      </c>
      <c r="N716" s="89">
        <f t="shared" ref="N716" si="525">AVERAGE(F713:F716)</f>
        <v>46765</v>
      </c>
      <c r="O716" s="89">
        <f t="shared" si="519"/>
        <v>52511</v>
      </c>
      <c r="P716" s="89">
        <f t="shared" si="520"/>
        <v>11929342.370000001</v>
      </c>
      <c r="Q716" s="89">
        <f t="shared" si="521"/>
        <v>1314.5</v>
      </c>
      <c r="S716" s="4"/>
    </row>
    <row r="717" spans="1:19">
      <c r="A717" s="5">
        <v>41153</v>
      </c>
      <c r="B717" s="8">
        <v>34</v>
      </c>
      <c r="C717" s="102">
        <f t="shared" si="514"/>
        <v>41146</v>
      </c>
      <c r="E717" s="75">
        <v>5483</v>
      </c>
      <c r="F717" s="75">
        <v>43138</v>
      </c>
      <c r="G717" s="80">
        <f t="shared" si="515"/>
        <v>48621</v>
      </c>
      <c r="H717" s="76">
        <v>10716559.699999999</v>
      </c>
      <c r="I717" s="75">
        <v>1271</v>
      </c>
      <c r="J717" s="75">
        <v>4167</v>
      </c>
      <c r="K717" s="75">
        <v>1616</v>
      </c>
      <c r="L717" s="93">
        <f t="shared" si="512"/>
        <v>0.29472916286704359</v>
      </c>
      <c r="M717" s="92">
        <f t="shared" si="508"/>
        <v>5396.5</v>
      </c>
      <c r="N717" s="89">
        <f t="shared" ref="N717" si="526">AVERAGE(F714:F717)</f>
        <v>45350.75</v>
      </c>
      <c r="O717" s="89">
        <f t="shared" si="519"/>
        <v>50747.25</v>
      </c>
      <c r="P717" s="89">
        <f t="shared" si="520"/>
        <v>11616425.362500001</v>
      </c>
      <c r="Q717" s="89">
        <f t="shared" si="521"/>
        <v>1300</v>
      </c>
      <c r="S717" s="4"/>
    </row>
    <row r="718" spans="1:19">
      <c r="A718" s="5">
        <v>41160</v>
      </c>
      <c r="B718" s="8">
        <v>35</v>
      </c>
      <c r="C718" s="102">
        <f t="shared" si="514"/>
        <v>41153</v>
      </c>
      <c r="E718" s="75">
        <v>5321</v>
      </c>
      <c r="F718" s="75">
        <v>41761</v>
      </c>
      <c r="G718" s="80">
        <f t="shared" si="515"/>
        <v>47082</v>
      </c>
      <c r="H718" s="76">
        <v>10181534.59</v>
      </c>
      <c r="I718" s="75">
        <v>1240</v>
      </c>
      <c r="J718" s="75">
        <v>3702</v>
      </c>
      <c r="K718" s="75">
        <v>1996</v>
      </c>
      <c r="L718" s="93">
        <f t="shared" si="512"/>
        <v>0.37511745912422478</v>
      </c>
      <c r="M718" s="92">
        <f t="shared" si="508"/>
        <v>5377.75</v>
      </c>
      <c r="N718" s="89">
        <f t="shared" ref="N718" si="527">AVERAGE(F715:F718)</f>
        <v>43622.25</v>
      </c>
      <c r="O718" s="89">
        <f t="shared" si="519"/>
        <v>49000</v>
      </c>
      <c r="P718" s="89">
        <f t="shared" si="520"/>
        <v>11063366.82</v>
      </c>
      <c r="Q718" s="89">
        <f t="shared" si="521"/>
        <v>1271.5</v>
      </c>
      <c r="S718" s="4"/>
    </row>
    <row r="719" spans="1:19">
      <c r="A719" s="5">
        <v>41167</v>
      </c>
      <c r="B719" s="8">
        <v>36</v>
      </c>
      <c r="C719" s="102">
        <f t="shared" si="514"/>
        <v>41160</v>
      </c>
      <c r="E719" s="75">
        <v>7060</v>
      </c>
      <c r="F719" s="75">
        <v>41653</v>
      </c>
      <c r="G719" s="80">
        <f t="shared" si="515"/>
        <v>48713</v>
      </c>
      <c r="H719" s="76">
        <v>9878800.209999999</v>
      </c>
      <c r="I719" s="75">
        <v>1224</v>
      </c>
      <c r="J719" s="75">
        <v>3891</v>
      </c>
      <c r="K719" s="75">
        <v>3625</v>
      </c>
      <c r="L719" s="93">
        <f t="shared" si="512"/>
        <v>0.51345609065155806</v>
      </c>
      <c r="M719" s="92">
        <f t="shared" si="508"/>
        <v>5821.5</v>
      </c>
      <c r="N719" s="89">
        <f t="shared" ref="N719" si="528">AVERAGE(F716:F719)</f>
        <v>42640.75</v>
      </c>
      <c r="O719" s="89">
        <f t="shared" si="519"/>
        <v>48462.25</v>
      </c>
      <c r="P719" s="89">
        <f t="shared" si="520"/>
        <v>10584060.76</v>
      </c>
      <c r="Q719" s="89">
        <f t="shared" si="521"/>
        <v>1256.75</v>
      </c>
      <c r="S719" s="4"/>
    </row>
    <row r="720" spans="1:19">
      <c r="A720" s="5">
        <v>41174</v>
      </c>
      <c r="B720" s="8">
        <v>37</v>
      </c>
      <c r="C720" s="102">
        <f t="shared" si="514"/>
        <v>41167</v>
      </c>
      <c r="E720" s="75">
        <v>4900</v>
      </c>
      <c r="F720" s="75">
        <v>43289</v>
      </c>
      <c r="G720" s="80">
        <f t="shared" si="515"/>
        <v>48189</v>
      </c>
      <c r="H720" s="76">
        <v>10915091.790000001</v>
      </c>
      <c r="I720" s="75">
        <v>1163</v>
      </c>
      <c r="J720" s="75">
        <v>3711</v>
      </c>
      <c r="K720" s="75">
        <v>1477</v>
      </c>
      <c r="L720" s="93">
        <f t="shared" si="512"/>
        <v>0.30142857142857143</v>
      </c>
      <c r="M720" s="92">
        <f t="shared" si="508"/>
        <v>5691</v>
      </c>
      <c r="N720" s="89">
        <f t="shared" ref="N720" si="529">AVERAGE(F717:F720)</f>
        <v>42460.25</v>
      </c>
      <c r="O720" s="89">
        <f t="shared" si="519"/>
        <v>48151.25</v>
      </c>
      <c r="P720" s="89">
        <f t="shared" si="520"/>
        <v>10422996.5725</v>
      </c>
      <c r="Q720" s="89">
        <f t="shared" si="521"/>
        <v>1224.5</v>
      </c>
      <c r="S720" s="4"/>
    </row>
    <row r="721" spans="1:17">
      <c r="A721" s="5">
        <v>41181</v>
      </c>
      <c r="B721" s="8">
        <v>38</v>
      </c>
      <c r="C721" s="102">
        <f t="shared" si="514"/>
        <v>41174</v>
      </c>
      <c r="E721" s="75">
        <v>5068</v>
      </c>
      <c r="F721" s="75">
        <v>40101</v>
      </c>
      <c r="G721" s="80">
        <f t="shared" si="515"/>
        <v>45169</v>
      </c>
      <c r="H721" s="76">
        <v>9758178.7200000007</v>
      </c>
      <c r="I721" s="75">
        <v>1173</v>
      </c>
      <c r="J721" s="75">
        <v>3786</v>
      </c>
      <c r="K721" s="75">
        <v>1555</v>
      </c>
      <c r="L721" s="93">
        <f t="shared" si="512"/>
        <v>0.30682715074980266</v>
      </c>
      <c r="M721" s="92">
        <f t="shared" si="508"/>
        <v>5587.25</v>
      </c>
      <c r="N721" s="89">
        <f t="shared" ref="N721" si="530">AVERAGE(F718:F721)</f>
        <v>41701</v>
      </c>
      <c r="O721" s="89">
        <f t="shared" si="519"/>
        <v>47288.25</v>
      </c>
      <c r="P721" s="89">
        <f t="shared" si="520"/>
        <v>10183401.327499999</v>
      </c>
      <c r="Q721" s="89">
        <f t="shared" si="521"/>
        <v>1200</v>
      </c>
    </row>
    <row r="722" spans="1:17">
      <c r="A722" s="5">
        <v>41188</v>
      </c>
      <c r="B722" s="8">
        <v>39</v>
      </c>
      <c r="C722" s="102">
        <f t="shared" si="514"/>
        <v>41181</v>
      </c>
      <c r="E722" s="75">
        <v>5810</v>
      </c>
      <c r="F722" s="75">
        <v>39880</v>
      </c>
      <c r="G722" s="80">
        <f t="shared" si="515"/>
        <v>45690</v>
      </c>
      <c r="H722" s="76">
        <v>9450618.1699999999</v>
      </c>
      <c r="I722" s="75">
        <v>1163</v>
      </c>
      <c r="J722" s="75">
        <v>4131</v>
      </c>
      <c r="K722" s="75">
        <v>1547</v>
      </c>
      <c r="L722" s="93">
        <f t="shared" si="512"/>
        <v>0.26626506024096386</v>
      </c>
      <c r="M722" s="92">
        <f t="shared" si="508"/>
        <v>5709.5</v>
      </c>
      <c r="N722" s="89">
        <f t="shared" ref="N722" si="531">AVERAGE(F719:F722)</f>
        <v>41230.75</v>
      </c>
      <c r="O722" s="89">
        <f t="shared" si="519"/>
        <v>46940.25</v>
      </c>
      <c r="P722" s="89">
        <f t="shared" si="520"/>
        <v>10000672.2225</v>
      </c>
      <c r="Q722" s="89">
        <f t="shared" si="521"/>
        <v>1180.75</v>
      </c>
    </row>
    <row r="723" spans="1:17">
      <c r="A723" s="5">
        <v>41195</v>
      </c>
      <c r="B723" s="8">
        <v>40</v>
      </c>
      <c r="C723" s="102">
        <f t="shared" si="514"/>
        <v>41188</v>
      </c>
      <c r="E723" s="75">
        <v>6892</v>
      </c>
      <c r="F723" s="75">
        <v>39968</v>
      </c>
      <c r="G723" s="80">
        <f t="shared" si="515"/>
        <v>46860</v>
      </c>
      <c r="H723" s="76">
        <v>8862407.379999999</v>
      </c>
      <c r="I723" s="75">
        <v>1149</v>
      </c>
      <c r="J723" s="75">
        <v>5381</v>
      </c>
      <c r="K723" s="75">
        <v>1346</v>
      </c>
      <c r="L723" s="93">
        <f t="shared" si="512"/>
        <v>0.19529889727219965</v>
      </c>
      <c r="M723" s="92">
        <f t="shared" si="508"/>
        <v>5667.5</v>
      </c>
      <c r="N723" s="89">
        <f t="shared" ref="N723:N724" si="532">AVERAGE(F720:F723)</f>
        <v>40809.5</v>
      </c>
      <c r="O723" s="89">
        <f t="shared" si="519"/>
        <v>46477</v>
      </c>
      <c r="P723" s="89">
        <f t="shared" si="520"/>
        <v>9746574.0150000006</v>
      </c>
      <c r="Q723" s="89">
        <f t="shared" si="521"/>
        <v>1162</v>
      </c>
    </row>
    <row r="724" spans="1:17">
      <c r="A724" s="5">
        <v>41202</v>
      </c>
      <c r="B724" s="8">
        <v>41</v>
      </c>
      <c r="C724" s="102">
        <f t="shared" si="514"/>
        <v>41195</v>
      </c>
      <c r="E724" s="75">
        <v>6301</v>
      </c>
      <c r="F724" s="75">
        <v>40672</v>
      </c>
      <c r="G724" s="80">
        <f t="shared" si="515"/>
        <v>46973</v>
      </c>
      <c r="H724" s="76">
        <v>9230056.540000001</v>
      </c>
      <c r="I724" s="75">
        <v>1143</v>
      </c>
      <c r="J724" s="75">
        <v>4880</v>
      </c>
      <c r="K724" s="75">
        <v>1816</v>
      </c>
      <c r="L724" s="93">
        <f t="shared" si="512"/>
        <v>0.28820822091731474</v>
      </c>
      <c r="M724" s="92">
        <f t="shared" si="508"/>
        <v>6017.75</v>
      </c>
      <c r="N724" s="89">
        <f t="shared" si="532"/>
        <v>40155.25</v>
      </c>
      <c r="O724" s="89">
        <f t="shared" si="519"/>
        <v>46173</v>
      </c>
      <c r="P724" s="89">
        <f t="shared" si="520"/>
        <v>9325315.2025000006</v>
      </c>
      <c r="Q724" s="89">
        <f t="shared" si="521"/>
        <v>1157</v>
      </c>
    </row>
    <row r="725" spans="1:17">
      <c r="A725" s="5">
        <v>41209</v>
      </c>
      <c r="B725" s="8">
        <v>42</v>
      </c>
      <c r="C725" s="102">
        <f t="shared" si="514"/>
        <v>41202</v>
      </c>
      <c r="E725" s="75">
        <v>7964</v>
      </c>
      <c r="F725" s="75">
        <v>41398</v>
      </c>
      <c r="G725" s="80">
        <f t="shared" si="515"/>
        <v>49362</v>
      </c>
      <c r="H725" s="76">
        <v>9670002.1699999999</v>
      </c>
      <c r="I725" s="75">
        <v>1168</v>
      </c>
      <c r="J725" s="75">
        <v>4582</v>
      </c>
      <c r="K725" s="75">
        <v>3912</v>
      </c>
      <c r="L725" s="93">
        <f t="shared" si="512"/>
        <v>0.49121044701155198</v>
      </c>
      <c r="M725" s="92">
        <f t="shared" si="508"/>
        <v>6741.75</v>
      </c>
      <c r="N725" s="89">
        <f t="shared" ref="N725:N726" si="533">AVERAGE(F722:F725)</f>
        <v>40479.5</v>
      </c>
      <c r="O725" s="89">
        <f t="shared" si="519"/>
        <v>47221.25</v>
      </c>
      <c r="P725" s="89">
        <f t="shared" si="520"/>
        <v>9303271.0649999995</v>
      </c>
      <c r="Q725" s="89">
        <f t="shared" si="521"/>
        <v>1155.75</v>
      </c>
    </row>
    <row r="726" spans="1:17">
      <c r="A726" s="5">
        <v>41216</v>
      </c>
      <c r="B726" s="8">
        <v>43</v>
      </c>
      <c r="C726" s="102">
        <f t="shared" si="514"/>
        <v>41209</v>
      </c>
      <c r="E726" s="75">
        <v>7361</v>
      </c>
      <c r="F726" s="75">
        <v>43093</v>
      </c>
      <c r="G726" s="80">
        <f t="shared" si="515"/>
        <v>50454</v>
      </c>
      <c r="H726" s="76">
        <v>10431104</v>
      </c>
      <c r="I726" s="75">
        <v>1108</v>
      </c>
      <c r="J726" s="75">
        <v>5128</v>
      </c>
      <c r="K726" s="75">
        <v>2777</v>
      </c>
      <c r="L726" s="93">
        <f t="shared" si="512"/>
        <v>0.37725852465697596</v>
      </c>
      <c r="M726" s="92">
        <f t="shared" si="508"/>
        <v>7129.5</v>
      </c>
      <c r="N726" s="89">
        <f t="shared" si="533"/>
        <v>41282.75</v>
      </c>
      <c r="O726" s="89">
        <f t="shared" si="519"/>
        <v>48412.25</v>
      </c>
      <c r="P726" s="89">
        <f t="shared" si="520"/>
        <v>9548392.5225000009</v>
      </c>
      <c r="Q726" s="89">
        <f t="shared" si="521"/>
        <v>1142</v>
      </c>
    </row>
    <row r="727" spans="1:17">
      <c r="A727" s="5">
        <v>41223</v>
      </c>
      <c r="B727" s="8">
        <v>44</v>
      </c>
      <c r="C727" s="102">
        <f t="shared" si="514"/>
        <v>41216</v>
      </c>
      <c r="E727" s="75">
        <v>6484</v>
      </c>
      <c r="F727" s="75">
        <v>42239</v>
      </c>
      <c r="G727" s="80">
        <f t="shared" si="515"/>
        <v>48723</v>
      </c>
      <c r="H727" s="76">
        <v>9600853.5800000001</v>
      </c>
      <c r="I727" s="75">
        <v>1068</v>
      </c>
      <c r="J727" s="75">
        <v>4935</v>
      </c>
      <c r="K727" s="75">
        <v>1940</v>
      </c>
      <c r="L727" s="93">
        <f t="shared" si="512"/>
        <v>0.29919802590993216</v>
      </c>
      <c r="M727" s="92">
        <f t="shared" si="508"/>
        <v>7027.5</v>
      </c>
      <c r="N727" s="89">
        <f t="shared" ref="N727" si="534">AVERAGE(F724:F727)</f>
        <v>41850.5</v>
      </c>
      <c r="O727" s="89">
        <f t="shared" si="519"/>
        <v>48878</v>
      </c>
      <c r="P727" s="89">
        <f t="shared" si="520"/>
        <v>9733004.0724999998</v>
      </c>
      <c r="Q727" s="89">
        <f t="shared" si="521"/>
        <v>1121.75</v>
      </c>
    </row>
    <row r="728" spans="1:17">
      <c r="A728" s="5">
        <v>41230</v>
      </c>
      <c r="B728" s="8">
        <v>45</v>
      </c>
      <c r="C728" s="102">
        <f t="shared" si="514"/>
        <v>41223</v>
      </c>
      <c r="E728" s="75">
        <v>7128</v>
      </c>
      <c r="F728" s="75">
        <v>41894</v>
      </c>
      <c r="G728" s="80">
        <f t="shared" si="515"/>
        <v>49022</v>
      </c>
      <c r="H728" s="76">
        <v>9427488.5600000005</v>
      </c>
      <c r="I728" s="75">
        <v>1059</v>
      </c>
      <c r="J728" s="75">
        <v>5075</v>
      </c>
      <c r="K728" s="75">
        <v>2443</v>
      </c>
      <c r="L728" s="93">
        <f t="shared" si="512"/>
        <v>0.34273288439955107</v>
      </c>
      <c r="M728" s="92">
        <f t="shared" si="508"/>
        <v>7234.25</v>
      </c>
      <c r="N728" s="89">
        <f t="shared" ref="N728" si="535">AVERAGE(F725:F728)</f>
        <v>42156</v>
      </c>
      <c r="O728" s="89">
        <f t="shared" si="519"/>
        <v>49390.25</v>
      </c>
      <c r="P728" s="89">
        <f t="shared" si="520"/>
        <v>9782362.0775000006</v>
      </c>
      <c r="Q728" s="89">
        <f t="shared" si="521"/>
        <v>1100.75</v>
      </c>
    </row>
    <row r="729" spans="1:17">
      <c r="A729" s="5">
        <v>41237</v>
      </c>
      <c r="B729" s="8">
        <v>46</v>
      </c>
      <c r="C729" s="102">
        <f t="shared" si="514"/>
        <v>41230</v>
      </c>
      <c r="E729" s="75">
        <v>6797</v>
      </c>
      <c r="F729" s="75">
        <v>42799</v>
      </c>
      <c r="G729" s="80">
        <f t="shared" si="515"/>
        <v>49596</v>
      </c>
      <c r="H729" s="76">
        <v>9428810.1699999999</v>
      </c>
      <c r="I729" s="75">
        <v>1033</v>
      </c>
      <c r="J729" s="75">
        <v>4525</v>
      </c>
      <c r="K729" s="75">
        <v>2677</v>
      </c>
      <c r="L729" s="93">
        <f t="shared" si="512"/>
        <v>0.39385022804178316</v>
      </c>
      <c r="M729" s="92">
        <f t="shared" si="508"/>
        <v>6942.5</v>
      </c>
      <c r="N729" s="89">
        <f t="shared" ref="N729" si="536">AVERAGE(F726:F729)</f>
        <v>42506.25</v>
      </c>
      <c r="O729" s="89">
        <f t="shared" si="519"/>
        <v>49448.75</v>
      </c>
      <c r="P729" s="89">
        <f t="shared" si="520"/>
        <v>9722064.0775000006</v>
      </c>
      <c r="Q729" s="89">
        <f t="shared" si="521"/>
        <v>1067</v>
      </c>
    </row>
    <row r="730" spans="1:17">
      <c r="A730" s="5">
        <v>41244</v>
      </c>
      <c r="B730" s="8">
        <v>47</v>
      </c>
      <c r="C730" s="102">
        <f t="shared" si="514"/>
        <v>41237</v>
      </c>
      <c r="E730" s="75">
        <v>8043</v>
      </c>
      <c r="F730" s="75">
        <v>47214</v>
      </c>
      <c r="G730" s="80">
        <f t="shared" si="515"/>
        <v>55257</v>
      </c>
      <c r="H730" s="76">
        <v>10516327.550000001</v>
      </c>
      <c r="I730" s="75">
        <v>1041</v>
      </c>
      <c r="J730" s="75">
        <v>5520</v>
      </c>
      <c r="K730" s="75">
        <v>2897</v>
      </c>
      <c r="L730" s="93">
        <f t="shared" si="512"/>
        <v>0.36018898420987194</v>
      </c>
      <c r="M730" s="92">
        <f t="shared" si="508"/>
        <v>7113</v>
      </c>
      <c r="N730" s="89">
        <f t="shared" ref="N730:N731" si="537">AVERAGE(F727:F730)</f>
        <v>43536.5</v>
      </c>
      <c r="O730" s="89">
        <f t="shared" si="519"/>
        <v>50649.5</v>
      </c>
      <c r="P730" s="89">
        <f t="shared" si="520"/>
        <v>9743369.9649999999</v>
      </c>
      <c r="Q730" s="89">
        <f t="shared" si="521"/>
        <v>1050.25</v>
      </c>
    </row>
    <row r="731" spans="1:17">
      <c r="A731" s="5">
        <v>41251</v>
      </c>
      <c r="B731" s="8">
        <v>48</v>
      </c>
      <c r="C731" s="102">
        <f t="shared" si="514"/>
        <v>41244</v>
      </c>
      <c r="E731" s="75">
        <v>7589</v>
      </c>
      <c r="F731" s="75">
        <v>46497</v>
      </c>
      <c r="G731" s="80">
        <f t="shared" si="515"/>
        <v>54086</v>
      </c>
      <c r="H731" s="76">
        <v>10635690.800000001</v>
      </c>
      <c r="I731" s="75">
        <v>1023</v>
      </c>
      <c r="J731" s="75">
        <v>5461</v>
      </c>
      <c r="K731" s="75">
        <v>2474</v>
      </c>
      <c r="L731" s="93">
        <f t="shared" si="512"/>
        <v>0.3259981552246673</v>
      </c>
      <c r="M731" s="92">
        <f t="shared" si="508"/>
        <v>7389.25</v>
      </c>
      <c r="N731" s="89">
        <f t="shared" si="537"/>
        <v>44601</v>
      </c>
      <c r="O731" s="89">
        <f t="shared" si="519"/>
        <v>51990.25</v>
      </c>
      <c r="P731" s="89">
        <f t="shared" si="520"/>
        <v>10002079.27</v>
      </c>
      <c r="Q731" s="89">
        <f t="shared" si="521"/>
        <v>1039</v>
      </c>
    </row>
    <row r="732" spans="1:17">
      <c r="A732" s="5">
        <v>41258</v>
      </c>
      <c r="B732" s="8">
        <v>49</v>
      </c>
      <c r="C732" s="102">
        <f t="shared" si="514"/>
        <v>41251</v>
      </c>
      <c r="E732" s="75">
        <v>8138</v>
      </c>
      <c r="F732" s="75">
        <v>47787</v>
      </c>
      <c r="G732" s="80">
        <f t="shared" si="515"/>
        <v>55925</v>
      </c>
      <c r="H732" s="76">
        <v>10741222.48</v>
      </c>
      <c r="I732" s="75">
        <v>1002</v>
      </c>
      <c r="J732" s="75">
        <v>5604</v>
      </c>
      <c r="K732" s="75">
        <v>2930</v>
      </c>
      <c r="L732" s="93">
        <f t="shared" si="512"/>
        <v>0.36003932170066355</v>
      </c>
      <c r="M732" s="92">
        <f t="shared" si="508"/>
        <v>7641.75</v>
      </c>
      <c r="N732" s="89">
        <f t="shared" ref="N732" si="538">AVERAGE(F729:F732)</f>
        <v>46074.25</v>
      </c>
      <c r="O732" s="89">
        <f t="shared" si="519"/>
        <v>53716</v>
      </c>
      <c r="P732" s="89">
        <f t="shared" si="520"/>
        <v>10330512.75</v>
      </c>
      <c r="Q732" s="89">
        <f t="shared" si="521"/>
        <v>1024.75</v>
      </c>
    </row>
    <row r="733" spans="1:17">
      <c r="A733" s="5">
        <v>41265</v>
      </c>
      <c r="B733" s="8">
        <v>50</v>
      </c>
      <c r="C733" s="102">
        <f t="shared" si="514"/>
        <v>41258</v>
      </c>
      <c r="E733" s="75">
        <v>9313</v>
      </c>
      <c r="F733" s="75">
        <v>50324</v>
      </c>
      <c r="G733" s="80">
        <f t="shared" si="515"/>
        <v>59637</v>
      </c>
      <c r="H733" s="76">
        <v>11416639.68</v>
      </c>
      <c r="I733" s="75">
        <v>894</v>
      </c>
      <c r="J733" s="75">
        <v>6650</v>
      </c>
      <c r="K733" s="75">
        <v>3117</v>
      </c>
      <c r="L733" s="93">
        <f t="shared" si="512"/>
        <v>0.33469343927842798</v>
      </c>
      <c r="M733" s="92">
        <f t="shared" si="508"/>
        <v>8270.75</v>
      </c>
      <c r="N733" s="89">
        <f t="shared" ref="N733:N735" si="539">AVERAGE(F730:F733)</f>
        <v>47955.5</v>
      </c>
      <c r="O733" s="89">
        <f t="shared" si="519"/>
        <v>56226.25</v>
      </c>
      <c r="P733" s="89">
        <f t="shared" si="520"/>
        <v>10827470.127500001</v>
      </c>
      <c r="Q733" s="89">
        <f t="shared" si="521"/>
        <v>990</v>
      </c>
    </row>
    <row r="734" spans="1:17">
      <c r="A734" s="5">
        <v>41272</v>
      </c>
      <c r="B734" s="8">
        <v>51</v>
      </c>
      <c r="C734" s="102">
        <f t="shared" si="514"/>
        <v>41265</v>
      </c>
      <c r="E734" s="75">
        <v>9991</v>
      </c>
      <c r="F734" s="75">
        <v>51851</v>
      </c>
      <c r="G734" s="80">
        <f t="shared" si="515"/>
        <v>61842</v>
      </c>
      <c r="H734" s="76">
        <v>11474028.189999999</v>
      </c>
      <c r="I734" s="75">
        <v>838</v>
      </c>
      <c r="J734" s="75">
        <v>6498</v>
      </c>
      <c r="K734" s="75">
        <v>4039</v>
      </c>
      <c r="L734" s="93">
        <f t="shared" si="512"/>
        <v>0.40426383745370836</v>
      </c>
      <c r="M734" s="92">
        <f t="shared" si="508"/>
        <v>8757.75</v>
      </c>
      <c r="N734" s="89">
        <f t="shared" ref="N734" si="540">AVERAGE(F731:F734)</f>
        <v>49114.75</v>
      </c>
      <c r="O734" s="89">
        <f t="shared" si="519"/>
        <v>57872.5</v>
      </c>
      <c r="P734" s="89">
        <f t="shared" si="520"/>
        <v>11066895.2875</v>
      </c>
      <c r="Q734" s="89">
        <f t="shared" si="521"/>
        <v>939.25</v>
      </c>
    </row>
    <row r="735" spans="1:17">
      <c r="A735" s="5">
        <v>41279</v>
      </c>
      <c r="B735" s="8">
        <v>52</v>
      </c>
      <c r="C735" s="102">
        <f t="shared" si="514"/>
        <v>41272</v>
      </c>
      <c r="E735" s="75">
        <v>9987</v>
      </c>
      <c r="F735" s="75">
        <v>60598</v>
      </c>
      <c r="G735" s="80">
        <f t="shared" si="515"/>
        <v>70585</v>
      </c>
      <c r="H735" s="94">
        <v>3080312.51</v>
      </c>
      <c r="I735" s="75">
        <v>775</v>
      </c>
      <c r="J735" s="75">
        <v>7597</v>
      </c>
      <c r="K735" s="75">
        <v>3244</v>
      </c>
      <c r="L735" s="93">
        <f t="shared" si="512"/>
        <v>0.32482226894963451</v>
      </c>
      <c r="M735" s="92">
        <f t="shared" si="508"/>
        <v>9357.25</v>
      </c>
      <c r="N735" s="89">
        <f t="shared" si="539"/>
        <v>52640</v>
      </c>
      <c r="O735" s="89">
        <f t="shared" si="519"/>
        <v>61997.25</v>
      </c>
      <c r="P735" s="89">
        <f t="shared" si="520"/>
        <v>9178050.7149999999</v>
      </c>
      <c r="Q735" s="89">
        <f t="shared" si="521"/>
        <v>877.25</v>
      </c>
    </row>
    <row r="736" spans="1:17">
      <c r="A736" s="5">
        <v>41286</v>
      </c>
      <c r="B736" s="8">
        <v>1</v>
      </c>
      <c r="C736" s="102">
        <f t="shared" si="514"/>
        <v>41279</v>
      </c>
      <c r="E736" s="75">
        <v>15990</v>
      </c>
      <c r="F736" s="75">
        <v>63587</v>
      </c>
      <c r="G736" s="80">
        <f t="shared" si="515"/>
        <v>79577</v>
      </c>
      <c r="H736" s="76">
        <v>13918520.77</v>
      </c>
      <c r="I736" s="75">
        <v>1245</v>
      </c>
      <c r="J736" s="75">
        <v>13421</v>
      </c>
      <c r="K736" s="75">
        <v>2020</v>
      </c>
      <c r="L736" s="93">
        <f t="shared" si="512"/>
        <v>0.12632895559724827</v>
      </c>
      <c r="M736" s="92">
        <f t="shared" si="508"/>
        <v>11320.25</v>
      </c>
      <c r="N736" s="89">
        <f t="shared" ref="N736" si="541">AVERAGE(F733:F736)</f>
        <v>56590</v>
      </c>
      <c r="O736" s="89">
        <f t="shared" si="519"/>
        <v>67910.25</v>
      </c>
      <c r="P736" s="89">
        <f t="shared" si="520"/>
        <v>9972375.2874999978</v>
      </c>
      <c r="Q736" s="89">
        <f t="shared" si="521"/>
        <v>938</v>
      </c>
    </row>
    <row r="737" spans="1:17">
      <c r="A737" s="5">
        <v>41293</v>
      </c>
      <c r="B737" s="8">
        <v>2</v>
      </c>
      <c r="C737" s="102">
        <f t="shared" si="514"/>
        <v>41286</v>
      </c>
      <c r="E737" s="75">
        <v>8936</v>
      </c>
      <c r="F737" s="75">
        <v>63782</v>
      </c>
      <c r="G737" s="80">
        <f t="shared" si="515"/>
        <v>72718</v>
      </c>
      <c r="H737" s="76">
        <v>13997802.060000001</v>
      </c>
      <c r="I737" s="75">
        <v>1151</v>
      </c>
      <c r="J737" s="75">
        <v>7217</v>
      </c>
      <c r="K737" s="75">
        <v>1744</v>
      </c>
      <c r="L737" s="93">
        <f t="shared" si="512"/>
        <v>0.19516562220232767</v>
      </c>
      <c r="M737" s="92">
        <f t="shared" si="508"/>
        <v>11226</v>
      </c>
      <c r="N737" s="89">
        <f t="shared" ref="N737" si="542">AVERAGE(F734:F737)</f>
        <v>59954.5</v>
      </c>
      <c r="O737" s="89">
        <f t="shared" si="519"/>
        <v>71180.5</v>
      </c>
      <c r="P737" s="89">
        <f t="shared" si="520"/>
        <v>10617665.8825</v>
      </c>
      <c r="Q737" s="89">
        <f t="shared" si="521"/>
        <v>1002.25</v>
      </c>
    </row>
    <row r="738" spans="1:17">
      <c r="A738" s="5">
        <v>41300</v>
      </c>
      <c r="B738" s="8">
        <v>3</v>
      </c>
      <c r="C738" s="102">
        <f t="shared" si="514"/>
        <v>41293</v>
      </c>
      <c r="E738" s="75">
        <v>7158</v>
      </c>
      <c r="F738" s="75">
        <v>62557</v>
      </c>
      <c r="G738" s="80">
        <f t="shared" si="515"/>
        <v>69715</v>
      </c>
      <c r="H738" s="76">
        <v>13999550.950000001</v>
      </c>
      <c r="I738" s="75">
        <v>1009</v>
      </c>
      <c r="J738" s="75">
        <v>5722</v>
      </c>
      <c r="K738" s="75">
        <v>1403</v>
      </c>
      <c r="L738" s="93">
        <f t="shared" si="512"/>
        <v>0.19600447052249231</v>
      </c>
      <c r="M738" s="92">
        <f t="shared" si="508"/>
        <v>10517.75</v>
      </c>
      <c r="N738" s="89">
        <f t="shared" ref="N738" si="543">AVERAGE(F735:F738)</f>
        <v>62631</v>
      </c>
      <c r="O738" s="89">
        <f t="shared" si="519"/>
        <v>73148.75</v>
      </c>
      <c r="P738" s="89">
        <f t="shared" si="520"/>
        <v>11249046.572500002</v>
      </c>
      <c r="Q738" s="89">
        <f t="shared" si="521"/>
        <v>1045</v>
      </c>
    </row>
    <row r="739" spans="1:17">
      <c r="A739" s="5">
        <v>41307</v>
      </c>
      <c r="B739" s="8">
        <v>4</v>
      </c>
      <c r="C739" s="102">
        <f t="shared" si="514"/>
        <v>41300</v>
      </c>
      <c r="E739" s="75">
        <v>6696</v>
      </c>
      <c r="F739" s="75">
        <v>63925</v>
      </c>
      <c r="G739" s="80">
        <f t="shared" si="515"/>
        <v>70621</v>
      </c>
      <c r="H739" s="76">
        <v>14474769.83</v>
      </c>
      <c r="I739" s="75">
        <v>937</v>
      </c>
      <c r="J739" s="75">
        <v>5443</v>
      </c>
      <c r="K739" s="75">
        <v>1237</v>
      </c>
      <c r="L739" s="93">
        <f t="shared" si="512"/>
        <v>0.18473715651135006</v>
      </c>
      <c r="M739" s="92">
        <f t="shared" si="508"/>
        <v>9695</v>
      </c>
      <c r="N739" s="89">
        <f t="shared" ref="N739" si="544">AVERAGE(F736:F739)</f>
        <v>63462.75</v>
      </c>
      <c r="O739" s="89">
        <f t="shared" si="519"/>
        <v>73157.75</v>
      </c>
      <c r="P739" s="89">
        <f t="shared" si="520"/>
        <v>14097660.9025</v>
      </c>
      <c r="Q739" s="89">
        <f t="shared" si="521"/>
        <v>1085.5</v>
      </c>
    </row>
    <row r="740" spans="1:17">
      <c r="A740" s="5">
        <v>41314</v>
      </c>
      <c r="B740" s="8">
        <v>5</v>
      </c>
      <c r="C740" s="102">
        <f t="shared" si="514"/>
        <v>41307</v>
      </c>
      <c r="E740" s="75">
        <v>6864</v>
      </c>
      <c r="F740" s="75">
        <v>62956</v>
      </c>
      <c r="G740" s="80">
        <f t="shared" si="515"/>
        <v>69820</v>
      </c>
      <c r="H740" s="76">
        <v>14277914.219999999</v>
      </c>
      <c r="I740" s="75">
        <v>964</v>
      </c>
      <c r="J740" s="75">
        <v>5157</v>
      </c>
      <c r="K740" s="75">
        <v>1689</v>
      </c>
      <c r="L740" s="93">
        <f t="shared" si="512"/>
        <v>0.24606643356643357</v>
      </c>
      <c r="M740" s="92">
        <f t="shared" si="508"/>
        <v>7413.5</v>
      </c>
      <c r="N740" s="89">
        <f t="shared" ref="N740" si="545">AVERAGE(F737:F740)</f>
        <v>63305</v>
      </c>
      <c r="O740" s="89">
        <f t="shared" si="519"/>
        <v>70718.5</v>
      </c>
      <c r="P740" s="89">
        <f t="shared" si="520"/>
        <v>14187509.265000001</v>
      </c>
      <c r="Q740" s="89">
        <f t="shared" si="521"/>
        <v>1015.25</v>
      </c>
    </row>
    <row r="741" spans="1:17">
      <c r="A741" s="5">
        <v>41321</v>
      </c>
      <c r="B741" s="8">
        <v>6</v>
      </c>
      <c r="C741" s="102">
        <f t="shared" si="514"/>
        <v>41314</v>
      </c>
      <c r="E741" s="75">
        <v>5282</v>
      </c>
      <c r="F741" s="75">
        <v>62441</v>
      </c>
      <c r="G741" s="80">
        <f t="shared" si="515"/>
        <v>67723</v>
      </c>
      <c r="H741" s="76">
        <v>14065452.049999999</v>
      </c>
      <c r="I741" s="75">
        <v>835</v>
      </c>
      <c r="J741" s="75">
        <v>3974</v>
      </c>
      <c r="K741" s="75">
        <v>1269</v>
      </c>
      <c r="L741" s="93">
        <f t="shared" si="512"/>
        <v>0.24024990533888679</v>
      </c>
      <c r="M741" s="92">
        <f t="shared" si="508"/>
        <v>6500</v>
      </c>
      <c r="N741" s="89">
        <f t="shared" ref="N741" si="546">AVERAGE(F738:F741)</f>
        <v>62969.75</v>
      </c>
      <c r="O741" s="89">
        <f t="shared" si="519"/>
        <v>69469.75</v>
      </c>
      <c r="P741" s="89">
        <f t="shared" si="520"/>
        <v>14204421.762499999</v>
      </c>
      <c r="Q741" s="89">
        <f t="shared" si="521"/>
        <v>936.25</v>
      </c>
    </row>
    <row r="742" spans="1:17">
      <c r="A742" s="5">
        <v>41328</v>
      </c>
      <c r="B742" s="8">
        <v>7</v>
      </c>
      <c r="C742" s="102">
        <f t="shared" si="514"/>
        <v>41321</v>
      </c>
      <c r="E742" s="75">
        <v>5790</v>
      </c>
      <c r="F742" s="75">
        <v>59986</v>
      </c>
      <c r="G742" s="80">
        <f t="shared" si="515"/>
        <v>65776</v>
      </c>
      <c r="H742" s="76">
        <v>13773471.16</v>
      </c>
      <c r="I742" s="75">
        <v>842</v>
      </c>
      <c r="J742" s="75">
        <v>3985</v>
      </c>
      <c r="K742" s="75">
        <v>2081</v>
      </c>
      <c r="L742" s="93">
        <f t="shared" si="512"/>
        <v>0.359412780656304</v>
      </c>
      <c r="M742" s="92">
        <f t="shared" si="508"/>
        <v>6158</v>
      </c>
      <c r="N742" s="89">
        <f t="shared" ref="N742" si="547">AVERAGE(F739:F742)</f>
        <v>62327</v>
      </c>
      <c r="O742" s="89">
        <f t="shared" si="519"/>
        <v>68485</v>
      </c>
      <c r="P742" s="89">
        <f t="shared" si="520"/>
        <v>14147901.814999998</v>
      </c>
      <c r="Q742" s="89">
        <f t="shared" si="521"/>
        <v>894.5</v>
      </c>
    </row>
    <row r="743" spans="1:17">
      <c r="A743" s="5">
        <v>41335</v>
      </c>
      <c r="B743" s="8">
        <v>8</v>
      </c>
      <c r="C743" s="102">
        <f t="shared" si="514"/>
        <v>41328</v>
      </c>
      <c r="E743" s="75">
        <v>5583</v>
      </c>
      <c r="F743" s="75">
        <v>60551</v>
      </c>
      <c r="G743" s="80">
        <f t="shared" si="515"/>
        <v>66134</v>
      </c>
      <c r="H743" s="76">
        <v>13927875.6</v>
      </c>
      <c r="I743" s="75">
        <v>931</v>
      </c>
      <c r="J743" s="75">
        <v>3999</v>
      </c>
      <c r="K743" s="75">
        <v>1640</v>
      </c>
      <c r="L743" s="93">
        <f t="shared" si="512"/>
        <v>0.29374888053018089</v>
      </c>
      <c r="M743" s="92">
        <f t="shared" ref="M743:M806" si="548">AVERAGE(E740:E743)</f>
        <v>5879.75</v>
      </c>
      <c r="N743" s="89">
        <f t="shared" ref="N743" si="549">AVERAGE(F740:F743)</f>
        <v>61483.5</v>
      </c>
      <c r="O743" s="89">
        <f t="shared" si="519"/>
        <v>67363.25</v>
      </c>
      <c r="P743" s="89">
        <f t="shared" si="520"/>
        <v>14011178.257499998</v>
      </c>
      <c r="Q743" s="89">
        <f t="shared" si="521"/>
        <v>893</v>
      </c>
    </row>
    <row r="744" spans="1:17">
      <c r="A744" s="5">
        <v>41342</v>
      </c>
      <c r="B744" s="8">
        <v>9</v>
      </c>
      <c r="C744" s="102">
        <f t="shared" si="514"/>
        <v>41335</v>
      </c>
      <c r="E744" s="75">
        <v>4999</v>
      </c>
      <c r="F744" s="75">
        <v>59292</v>
      </c>
      <c r="G744" s="80">
        <f t="shared" si="515"/>
        <v>64291</v>
      </c>
      <c r="H744" s="76">
        <v>13755297.01</v>
      </c>
      <c r="I744" s="75">
        <v>876</v>
      </c>
      <c r="J744" s="75">
        <v>3837</v>
      </c>
      <c r="K744" s="75">
        <v>1137</v>
      </c>
      <c r="L744" s="93">
        <f t="shared" si="512"/>
        <v>0.22744548909781956</v>
      </c>
      <c r="M744" s="92">
        <f t="shared" si="548"/>
        <v>5413.5</v>
      </c>
      <c r="N744" s="89">
        <f t="shared" ref="N744" si="550">AVERAGE(F741:F744)</f>
        <v>60567.5</v>
      </c>
      <c r="O744" s="89">
        <f t="shared" si="519"/>
        <v>65981</v>
      </c>
      <c r="P744" s="89">
        <f t="shared" si="520"/>
        <v>13880523.955</v>
      </c>
      <c r="Q744" s="89">
        <f t="shared" si="521"/>
        <v>871</v>
      </c>
    </row>
    <row r="745" spans="1:17">
      <c r="A745" s="5">
        <v>41349</v>
      </c>
      <c r="B745" s="8">
        <v>10</v>
      </c>
      <c r="C745" s="102">
        <f t="shared" si="514"/>
        <v>41342</v>
      </c>
      <c r="E745" s="75">
        <v>4576</v>
      </c>
      <c r="F745" s="75">
        <v>57044</v>
      </c>
      <c r="G745" s="80">
        <f t="shared" si="515"/>
        <v>61620</v>
      </c>
      <c r="H745" s="76">
        <v>12897753.42</v>
      </c>
      <c r="I745" s="75">
        <v>852</v>
      </c>
      <c r="J745" s="75">
        <v>3367</v>
      </c>
      <c r="K745" s="75">
        <v>1162</v>
      </c>
      <c r="L745" s="93">
        <f t="shared" si="512"/>
        <v>0.25393356643356646</v>
      </c>
      <c r="M745" s="92">
        <f t="shared" si="548"/>
        <v>5237</v>
      </c>
      <c r="N745" s="89">
        <f t="shared" ref="N745" si="551">AVERAGE(F742:F745)</f>
        <v>59218.25</v>
      </c>
      <c r="O745" s="89">
        <f t="shared" si="519"/>
        <v>64455.25</v>
      </c>
      <c r="P745" s="89">
        <f t="shared" si="520"/>
        <v>13588599.297499999</v>
      </c>
      <c r="Q745" s="89">
        <f t="shared" si="521"/>
        <v>875.25</v>
      </c>
    </row>
    <row r="746" spans="1:17">
      <c r="A746" s="5">
        <v>41356</v>
      </c>
      <c r="B746" s="8">
        <v>11</v>
      </c>
      <c r="C746" s="102">
        <f t="shared" si="514"/>
        <v>41349</v>
      </c>
      <c r="E746" s="75">
        <v>4949</v>
      </c>
      <c r="F746" s="75">
        <v>54906</v>
      </c>
      <c r="G746" s="80">
        <f t="shared" si="515"/>
        <v>59855</v>
      </c>
      <c r="H746" s="76">
        <v>12565468.02</v>
      </c>
      <c r="I746" s="75">
        <v>908</v>
      </c>
      <c r="J746" s="75">
        <v>3477</v>
      </c>
      <c r="K746" s="75">
        <v>1420</v>
      </c>
      <c r="L746" s="93">
        <f t="shared" si="512"/>
        <v>0.28692665184885835</v>
      </c>
      <c r="M746" s="92">
        <f t="shared" si="548"/>
        <v>5026.75</v>
      </c>
      <c r="N746" s="89">
        <f t="shared" ref="N746" si="552">AVERAGE(F743:F746)</f>
        <v>57948.25</v>
      </c>
      <c r="O746" s="89">
        <f t="shared" si="519"/>
        <v>62975</v>
      </c>
      <c r="P746" s="89">
        <f t="shared" si="520"/>
        <v>13286598.512499999</v>
      </c>
      <c r="Q746" s="89">
        <f t="shared" si="521"/>
        <v>891.75</v>
      </c>
    </row>
    <row r="747" spans="1:17">
      <c r="A747" s="5">
        <v>41363</v>
      </c>
      <c r="B747" s="8">
        <v>12</v>
      </c>
      <c r="C747" s="102">
        <f t="shared" si="514"/>
        <v>41356</v>
      </c>
      <c r="E747" s="75">
        <v>5903</v>
      </c>
      <c r="F747" s="75">
        <v>53700</v>
      </c>
      <c r="G747" s="80">
        <f t="shared" si="515"/>
        <v>59603</v>
      </c>
      <c r="H747" s="76">
        <v>12102433.530000001</v>
      </c>
      <c r="I747" s="75">
        <v>841</v>
      </c>
      <c r="J747" s="75">
        <v>3034</v>
      </c>
      <c r="K747" s="75">
        <v>3067</v>
      </c>
      <c r="L747" s="93">
        <f t="shared" si="512"/>
        <v>0.51956632220904619</v>
      </c>
      <c r="M747" s="92">
        <f t="shared" si="548"/>
        <v>5106.75</v>
      </c>
      <c r="N747" s="89">
        <f t="shared" ref="N747" si="553">AVERAGE(F744:F747)</f>
        <v>56235.5</v>
      </c>
      <c r="O747" s="89">
        <f t="shared" si="519"/>
        <v>61342.25</v>
      </c>
      <c r="P747" s="89">
        <f t="shared" si="520"/>
        <v>12830237.995000001</v>
      </c>
      <c r="Q747" s="89">
        <f t="shared" si="521"/>
        <v>869.25</v>
      </c>
    </row>
    <row r="748" spans="1:17">
      <c r="A748" s="5">
        <v>41370</v>
      </c>
      <c r="B748" s="8">
        <v>13</v>
      </c>
      <c r="C748" s="102">
        <f t="shared" si="514"/>
        <v>41363</v>
      </c>
      <c r="E748" s="75">
        <v>4961</v>
      </c>
      <c r="F748" s="75">
        <v>53965</v>
      </c>
      <c r="G748" s="80">
        <f t="shared" si="515"/>
        <v>58926</v>
      </c>
      <c r="H748" s="76">
        <v>12353500.710000001</v>
      </c>
      <c r="I748" s="75">
        <v>779</v>
      </c>
      <c r="J748" s="75">
        <v>3740</v>
      </c>
      <c r="K748" s="75">
        <v>1203</v>
      </c>
      <c r="L748" s="93">
        <f t="shared" si="512"/>
        <v>0.2424914331787946</v>
      </c>
      <c r="M748" s="92">
        <f t="shared" si="548"/>
        <v>5097.25</v>
      </c>
      <c r="N748" s="89">
        <f t="shared" ref="N748" si="554">AVERAGE(F745:F748)</f>
        <v>54903.75</v>
      </c>
      <c r="O748" s="89">
        <f t="shared" si="519"/>
        <v>60001</v>
      </c>
      <c r="P748" s="89">
        <f t="shared" si="520"/>
        <v>12479788.92</v>
      </c>
      <c r="Q748" s="89">
        <f t="shared" si="521"/>
        <v>845</v>
      </c>
    </row>
    <row r="749" spans="1:17">
      <c r="A749" s="5">
        <v>41377</v>
      </c>
      <c r="B749" s="8">
        <v>14</v>
      </c>
      <c r="C749" s="102">
        <f t="shared" si="514"/>
        <v>41370</v>
      </c>
      <c r="E749" s="75">
        <v>8022</v>
      </c>
      <c r="F749" s="75">
        <v>49741</v>
      </c>
      <c r="G749" s="80">
        <f t="shared" si="515"/>
        <v>57763</v>
      </c>
      <c r="H749" s="76">
        <v>11025087.630000001</v>
      </c>
      <c r="I749" s="75">
        <v>982</v>
      </c>
      <c r="J749" s="75">
        <v>6158</v>
      </c>
      <c r="K749" s="75">
        <v>1448</v>
      </c>
      <c r="L749" s="93">
        <f t="shared" si="512"/>
        <v>0.18050361505858889</v>
      </c>
      <c r="M749" s="92">
        <f t="shared" si="548"/>
        <v>5958.75</v>
      </c>
      <c r="N749" s="89">
        <f t="shared" ref="N749" si="555">AVERAGE(F746:F749)</f>
        <v>53078</v>
      </c>
      <c r="O749" s="89">
        <f t="shared" si="519"/>
        <v>59036.75</v>
      </c>
      <c r="P749" s="89">
        <f t="shared" si="520"/>
        <v>12011622.472500002</v>
      </c>
      <c r="Q749" s="89">
        <f t="shared" si="521"/>
        <v>877.5</v>
      </c>
    </row>
    <row r="750" spans="1:17">
      <c r="A750" s="5">
        <v>41384</v>
      </c>
      <c r="B750" s="8">
        <v>15</v>
      </c>
      <c r="C750" s="102">
        <f t="shared" si="514"/>
        <v>41377</v>
      </c>
      <c r="E750" s="75">
        <v>5648</v>
      </c>
      <c r="F750" s="75">
        <v>48925</v>
      </c>
      <c r="G750" s="80">
        <f t="shared" si="515"/>
        <v>54573</v>
      </c>
      <c r="H750" s="76">
        <v>10760589.34</v>
      </c>
      <c r="I750" s="75">
        <v>1017</v>
      </c>
      <c r="J750" s="75">
        <v>4421</v>
      </c>
      <c r="K750" s="75">
        <v>1284</v>
      </c>
      <c r="L750" s="93">
        <f t="shared" si="512"/>
        <v>0.22733711048158639</v>
      </c>
      <c r="M750" s="92">
        <f t="shared" si="548"/>
        <v>6133.5</v>
      </c>
      <c r="N750" s="89">
        <f t="shared" ref="N750" si="556">AVERAGE(F747:F750)</f>
        <v>51582.75</v>
      </c>
      <c r="O750" s="89">
        <f t="shared" si="519"/>
        <v>57716.25</v>
      </c>
      <c r="P750" s="89">
        <f t="shared" si="520"/>
        <v>11560402.802500002</v>
      </c>
      <c r="Q750" s="89">
        <f t="shared" si="521"/>
        <v>904.75</v>
      </c>
    </row>
    <row r="751" spans="1:17">
      <c r="A751" s="5">
        <v>41391</v>
      </c>
      <c r="B751" s="8">
        <v>16</v>
      </c>
      <c r="C751" s="102">
        <f t="shared" si="514"/>
        <v>41384</v>
      </c>
      <c r="E751" s="75">
        <v>5443</v>
      </c>
      <c r="F751" s="75">
        <v>47681</v>
      </c>
      <c r="G751" s="80">
        <f t="shared" si="515"/>
        <v>53124</v>
      </c>
      <c r="H751" s="76">
        <v>9470136.2899999991</v>
      </c>
      <c r="I751" s="75">
        <v>917</v>
      </c>
      <c r="J751" s="75">
        <v>3789</v>
      </c>
      <c r="K751" s="75">
        <v>1767</v>
      </c>
      <c r="L751" s="93">
        <f t="shared" si="512"/>
        <v>0.32463714863126952</v>
      </c>
      <c r="M751" s="92">
        <f t="shared" si="548"/>
        <v>6018.5</v>
      </c>
      <c r="N751" s="89">
        <f t="shared" ref="N751" si="557">AVERAGE(F748:F751)</f>
        <v>50078</v>
      </c>
      <c r="O751" s="89">
        <f t="shared" si="519"/>
        <v>56096.5</v>
      </c>
      <c r="P751" s="89">
        <f t="shared" si="520"/>
        <v>10902328.492500002</v>
      </c>
      <c r="Q751" s="89">
        <f t="shared" si="521"/>
        <v>923.75</v>
      </c>
    </row>
    <row r="752" spans="1:17">
      <c r="A752" s="5">
        <v>41398</v>
      </c>
      <c r="B752" s="8">
        <v>17</v>
      </c>
      <c r="C752" s="102">
        <f t="shared" si="514"/>
        <v>41391</v>
      </c>
      <c r="E752" s="75">
        <v>5043</v>
      </c>
      <c r="F752" s="75">
        <v>46173</v>
      </c>
      <c r="G752" s="80">
        <f t="shared" si="515"/>
        <v>51216</v>
      </c>
      <c r="H752" s="76">
        <v>10148714.699999999</v>
      </c>
      <c r="I752" s="75">
        <v>906</v>
      </c>
      <c r="J752" s="75">
        <v>3780</v>
      </c>
      <c r="K752" s="75">
        <v>1404</v>
      </c>
      <c r="L752" s="93">
        <f t="shared" si="512"/>
        <v>0.27840571088637717</v>
      </c>
      <c r="M752" s="92">
        <f t="shared" si="548"/>
        <v>6039</v>
      </c>
      <c r="N752" s="89">
        <f t="shared" ref="N752" si="558">AVERAGE(F749:F752)</f>
        <v>48130</v>
      </c>
      <c r="O752" s="89">
        <f t="shared" si="519"/>
        <v>54169</v>
      </c>
      <c r="P752" s="89">
        <f t="shared" si="520"/>
        <v>10351131.989999998</v>
      </c>
      <c r="Q752" s="89">
        <f t="shared" si="521"/>
        <v>955.5</v>
      </c>
    </row>
    <row r="753" spans="1:17">
      <c r="A753" s="5">
        <v>41405</v>
      </c>
      <c r="B753" s="8">
        <v>18</v>
      </c>
      <c r="C753" s="102">
        <f t="shared" si="514"/>
        <v>41398</v>
      </c>
      <c r="E753" s="75">
        <v>5441</v>
      </c>
      <c r="F753" s="75">
        <v>44654</v>
      </c>
      <c r="G753" s="80">
        <f t="shared" si="515"/>
        <v>50095</v>
      </c>
      <c r="H753" s="76">
        <v>9289131.4600000009</v>
      </c>
      <c r="I753" s="75">
        <v>865</v>
      </c>
      <c r="J753" s="75">
        <v>3804</v>
      </c>
      <c r="K753" s="75">
        <v>1810</v>
      </c>
      <c r="L753" s="93">
        <f t="shared" si="512"/>
        <v>0.33265943760338174</v>
      </c>
      <c r="M753" s="92">
        <f t="shared" si="548"/>
        <v>5393.75</v>
      </c>
      <c r="N753" s="89">
        <f t="shared" ref="N753" si="559">AVERAGE(F750:F753)</f>
        <v>46858.25</v>
      </c>
      <c r="O753" s="89">
        <f t="shared" si="519"/>
        <v>52252</v>
      </c>
      <c r="P753" s="89">
        <f t="shared" si="520"/>
        <v>9917142.9474999998</v>
      </c>
      <c r="Q753" s="89">
        <f t="shared" si="521"/>
        <v>926.25</v>
      </c>
    </row>
    <row r="754" spans="1:17">
      <c r="A754" s="5">
        <v>41412</v>
      </c>
      <c r="B754" s="8">
        <v>19</v>
      </c>
      <c r="C754" s="102">
        <f t="shared" si="514"/>
        <v>41405</v>
      </c>
      <c r="E754" s="75">
        <v>5025</v>
      </c>
      <c r="F754" s="75">
        <v>44449</v>
      </c>
      <c r="G754" s="80">
        <f t="shared" si="515"/>
        <v>49474</v>
      </c>
      <c r="H754" s="76">
        <v>9704496.7899999991</v>
      </c>
      <c r="I754" s="75">
        <v>940</v>
      </c>
      <c r="J754" s="75">
        <v>3669</v>
      </c>
      <c r="K754" s="75">
        <v>1464</v>
      </c>
      <c r="L754" s="93">
        <f t="shared" si="512"/>
        <v>0.29134328358208955</v>
      </c>
      <c r="M754" s="92">
        <f t="shared" si="548"/>
        <v>5238</v>
      </c>
      <c r="N754" s="89">
        <f t="shared" ref="N754" si="560">AVERAGE(F751:F754)</f>
        <v>45739.25</v>
      </c>
      <c r="O754" s="89">
        <f t="shared" si="519"/>
        <v>50977.25</v>
      </c>
      <c r="P754" s="89">
        <f t="shared" si="520"/>
        <v>9653119.8099999987</v>
      </c>
      <c r="Q754" s="89">
        <f t="shared" si="521"/>
        <v>907</v>
      </c>
    </row>
    <row r="755" spans="1:17">
      <c r="A755" s="5">
        <v>41419</v>
      </c>
      <c r="B755" s="8">
        <v>20</v>
      </c>
      <c r="C755" s="102">
        <f t="shared" si="514"/>
        <v>41412</v>
      </c>
      <c r="E755" s="75">
        <v>4943</v>
      </c>
      <c r="F755" s="75">
        <v>43653</v>
      </c>
      <c r="G755" s="80">
        <f t="shared" si="515"/>
        <v>48596</v>
      </c>
      <c r="H755" s="76">
        <v>9467379.7700000014</v>
      </c>
      <c r="I755" s="75">
        <v>1208</v>
      </c>
      <c r="J755" s="75">
        <v>3616</v>
      </c>
      <c r="K755" s="75">
        <v>1448</v>
      </c>
      <c r="L755" s="93">
        <f t="shared" si="512"/>
        <v>0.29293951041877403</v>
      </c>
      <c r="M755" s="92">
        <f t="shared" si="548"/>
        <v>5113</v>
      </c>
      <c r="N755" s="89">
        <f t="shared" ref="N755" si="561">AVERAGE(F752:F755)</f>
        <v>44732.25</v>
      </c>
      <c r="O755" s="89">
        <f t="shared" si="519"/>
        <v>49845.25</v>
      </c>
      <c r="P755" s="89">
        <f t="shared" si="520"/>
        <v>9652430.6799999997</v>
      </c>
      <c r="Q755" s="89">
        <f t="shared" si="521"/>
        <v>979.75</v>
      </c>
    </row>
    <row r="756" spans="1:17">
      <c r="A756" s="5">
        <v>41426</v>
      </c>
      <c r="B756" s="8">
        <v>21</v>
      </c>
      <c r="C756" s="102">
        <f t="shared" si="514"/>
        <v>41419</v>
      </c>
      <c r="E756" s="75">
        <v>4821</v>
      </c>
      <c r="F756" s="75">
        <v>42443</v>
      </c>
      <c r="G756" s="80">
        <f t="shared" si="515"/>
        <v>47264</v>
      </c>
      <c r="H756" s="76">
        <v>9161007.6500000004</v>
      </c>
      <c r="I756" s="75">
        <v>984</v>
      </c>
      <c r="J756" s="75">
        <v>3223</v>
      </c>
      <c r="K756" s="75">
        <v>1797</v>
      </c>
      <c r="L756" s="93">
        <f t="shared" si="512"/>
        <v>0.37274424393279404</v>
      </c>
      <c r="M756" s="92">
        <f t="shared" si="548"/>
        <v>5057.5</v>
      </c>
      <c r="N756" s="89">
        <f t="shared" ref="N756" si="562">AVERAGE(F753:F756)</f>
        <v>43799.75</v>
      </c>
      <c r="O756" s="89">
        <f t="shared" si="519"/>
        <v>48857.25</v>
      </c>
      <c r="P756" s="89">
        <f t="shared" si="520"/>
        <v>9405503.9175000004</v>
      </c>
      <c r="Q756" s="89">
        <f t="shared" si="521"/>
        <v>999.25</v>
      </c>
    </row>
    <row r="757" spans="1:17">
      <c r="A757" s="5">
        <v>41433</v>
      </c>
      <c r="B757" s="8">
        <v>22</v>
      </c>
      <c r="C757" s="102">
        <f t="shared" si="514"/>
        <v>41426</v>
      </c>
      <c r="E757" s="75">
        <v>5308</v>
      </c>
      <c r="F757" s="75">
        <v>43327</v>
      </c>
      <c r="G757" s="80">
        <f t="shared" si="515"/>
        <v>48635</v>
      </c>
      <c r="H757" s="76">
        <v>9447308.6600000001</v>
      </c>
      <c r="I757" s="75">
        <v>894</v>
      </c>
      <c r="J757" s="75">
        <v>4033</v>
      </c>
      <c r="K757" s="75">
        <v>1452</v>
      </c>
      <c r="L757" s="93">
        <f t="shared" si="512"/>
        <v>0.27354935945742276</v>
      </c>
      <c r="M757" s="92">
        <f t="shared" si="548"/>
        <v>5024.25</v>
      </c>
      <c r="N757" s="89">
        <f t="shared" ref="N757" si="563">AVERAGE(F754:F757)</f>
        <v>43468</v>
      </c>
      <c r="O757" s="89">
        <f t="shared" si="519"/>
        <v>48492.25</v>
      </c>
      <c r="P757" s="89">
        <f t="shared" si="520"/>
        <v>9445048.2175000012</v>
      </c>
      <c r="Q757" s="89">
        <f t="shared" si="521"/>
        <v>1006.5</v>
      </c>
    </row>
    <row r="758" spans="1:17">
      <c r="A758" s="5">
        <v>41440</v>
      </c>
      <c r="B758" s="8">
        <v>23</v>
      </c>
      <c r="C758" s="102">
        <f t="shared" si="514"/>
        <v>41433</v>
      </c>
      <c r="E758" s="75">
        <v>5010</v>
      </c>
      <c r="F758" s="75">
        <v>42360</v>
      </c>
      <c r="G758" s="80">
        <f t="shared" si="515"/>
        <v>47370</v>
      </c>
      <c r="H758" s="76">
        <v>9192316.0999999996</v>
      </c>
      <c r="I758" s="75">
        <v>954</v>
      </c>
      <c r="J758" s="75">
        <v>3731</v>
      </c>
      <c r="K758" s="75">
        <v>1427</v>
      </c>
      <c r="L758" s="93">
        <f t="shared" si="512"/>
        <v>0.28483033932135726</v>
      </c>
      <c r="M758" s="92">
        <f t="shared" si="548"/>
        <v>5020.5</v>
      </c>
      <c r="N758" s="89">
        <f t="shared" ref="N758" si="564">AVERAGE(F755:F758)</f>
        <v>42945.75</v>
      </c>
      <c r="O758" s="89">
        <f t="shared" si="519"/>
        <v>47966.25</v>
      </c>
      <c r="P758" s="89">
        <f t="shared" si="520"/>
        <v>9317003.0449999999</v>
      </c>
      <c r="Q758" s="89">
        <f t="shared" si="521"/>
        <v>1010</v>
      </c>
    </row>
    <row r="759" spans="1:17">
      <c r="A759" s="5">
        <v>41447</v>
      </c>
      <c r="B759" s="8">
        <v>24</v>
      </c>
      <c r="C759" s="102">
        <f t="shared" si="514"/>
        <v>41440</v>
      </c>
      <c r="E759" s="75">
        <v>5183</v>
      </c>
      <c r="F759" s="75">
        <v>42346</v>
      </c>
      <c r="G759" s="80">
        <f t="shared" si="515"/>
        <v>47529</v>
      </c>
      <c r="H759" s="76">
        <v>9077264.4499999993</v>
      </c>
      <c r="I759" s="75">
        <v>882</v>
      </c>
      <c r="J759" s="75">
        <v>3662</v>
      </c>
      <c r="K759" s="75">
        <v>1623</v>
      </c>
      <c r="L759" s="93">
        <f t="shared" si="512"/>
        <v>0.31313910862434885</v>
      </c>
      <c r="M759" s="92">
        <f t="shared" si="548"/>
        <v>5080.5</v>
      </c>
      <c r="N759" s="89">
        <f t="shared" ref="N759" si="565">AVERAGE(F756:F759)</f>
        <v>42619</v>
      </c>
      <c r="O759" s="89">
        <f t="shared" si="519"/>
        <v>47699.5</v>
      </c>
      <c r="P759" s="89">
        <f t="shared" si="520"/>
        <v>9219474.2149999999</v>
      </c>
      <c r="Q759" s="89">
        <f t="shared" si="521"/>
        <v>928.5</v>
      </c>
    </row>
    <row r="760" spans="1:17">
      <c r="A760" s="5">
        <v>41454</v>
      </c>
      <c r="B760" s="8">
        <v>25</v>
      </c>
      <c r="C760" s="102">
        <f t="shared" si="514"/>
        <v>41447</v>
      </c>
      <c r="E760" s="75">
        <v>5261</v>
      </c>
      <c r="F760" s="75">
        <v>42212</v>
      </c>
      <c r="G760" s="80">
        <f t="shared" si="515"/>
        <v>47473</v>
      </c>
      <c r="H760" s="76">
        <v>9029568.3200000003</v>
      </c>
      <c r="I760" s="95">
        <v>859</v>
      </c>
      <c r="J760" s="75">
        <v>3997</v>
      </c>
      <c r="K760" s="75">
        <v>1524</v>
      </c>
      <c r="L760" s="93">
        <f t="shared" si="512"/>
        <v>0.28967876829500094</v>
      </c>
      <c r="M760" s="92">
        <f t="shared" si="548"/>
        <v>5190.5</v>
      </c>
      <c r="N760" s="89">
        <f t="shared" ref="N760" si="566">AVERAGE(F757:F760)</f>
        <v>42561.25</v>
      </c>
      <c r="O760" s="89">
        <f t="shared" si="519"/>
        <v>47751.75</v>
      </c>
      <c r="P760" s="89">
        <f t="shared" si="520"/>
        <v>9186614.3825000003</v>
      </c>
      <c r="Q760" s="89">
        <f t="shared" si="521"/>
        <v>897.25</v>
      </c>
    </row>
    <row r="761" spans="1:17">
      <c r="A761" s="5">
        <v>41461</v>
      </c>
      <c r="B761" s="8">
        <v>26</v>
      </c>
      <c r="C761" s="102">
        <f t="shared" si="514"/>
        <v>41454</v>
      </c>
      <c r="E761" s="75">
        <v>6410</v>
      </c>
      <c r="F761" s="75">
        <v>41409</v>
      </c>
      <c r="G761" s="80">
        <f t="shared" si="515"/>
        <v>47819</v>
      </c>
      <c r="H761" s="76">
        <v>8784637.4800000004</v>
      </c>
      <c r="I761" s="75">
        <v>796</v>
      </c>
      <c r="J761" s="75">
        <v>4347</v>
      </c>
      <c r="K761" s="75">
        <v>2164</v>
      </c>
      <c r="L761" s="93">
        <f t="shared" si="512"/>
        <v>0.33759750390015603</v>
      </c>
      <c r="M761" s="92">
        <f t="shared" si="548"/>
        <v>5466</v>
      </c>
      <c r="N761" s="89">
        <f t="shared" ref="N761" si="567">AVERAGE(F758:F761)</f>
        <v>42081.75</v>
      </c>
      <c r="O761" s="89">
        <f t="shared" si="519"/>
        <v>47547.75</v>
      </c>
      <c r="P761" s="89">
        <f t="shared" si="520"/>
        <v>9020946.5874999985</v>
      </c>
      <c r="Q761" s="89">
        <f t="shared" si="521"/>
        <v>872.75</v>
      </c>
    </row>
    <row r="762" spans="1:17">
      <c r="A762" s="5">
        <v>41468</v>
      </c>
      <c r="B762" s="8">
        <v>27</v>
      </c>
      <c r="C762" s="102">
        <f t="shared" si="514"/>
        <v>41461</v>
      </c>
      <c r="E762" s="75">
        <v>9461</v>
      </c>
      <c r="F762" s="75">
        <v>44021</v>
      </c>
      <c r="G762" s="80">
        <f t="shared" si="515"/>
        <v>53482</v>
      </c>
      <c r="H762" s="76">
        <v>9268633.1300000008</v>
      </c>
      <c r="I762" s="75">
        <v>916</v>
      </c>
      <c r="J762" s="75">
        <v>7236</v>
      </c>
      <c r="K762" s="75">
        <v>2025</v>
      </c>
      <c r="L762" s="93">
        <f t="shared" si="512"/>
        <v>0.21403657118697811</v>
      </c>
      <c r="M762" s="92">
        <f t="shared" si="548"/>
        <v>6578.75</v>
      </c>
      <c r="N762" s="89">
        <f t="shared" ref="N762" si="568">AVERAGE(F759:F762)</f>
        <v>42497</v>
      </c>
      <c r="O762" s="89">
        <f t="shared" si="519"/>
        <v>49075.75</v>
      </c>
      <c r="P762" s="89">
        <f t="shared" si="520"/>
        <v>9040025.8450000007</v>
      </c>
      <c r="Q762" s="89">
        <f t="shared" si="521"/>
        <v>863.25</v>
      </c>
    </row>
    <row r="763" spans="1:17">
      <c r="A763" s="5">
        <v>41475</v>
      </c>
      <c r="B763" s="8">
        <v>28</v>
      </c>
      <c r="C763" s="102">
        <f t="shared" si="514"/>
        <v>41468</v>
      </c>
      <c r="E763" s="75">
        <v>5634</v>
      </c>
      <c r="F763" s="75">
        <v>45081</v>
      </c>
      <c r="G763" s="80">
        <f t="shared" si="515"/>
        <v>50715</v>
      </c>
      <c r="H763" s="76">
        <v>9396273.4000000004</v>
      </c>
      <c r="I763" s="75">
        <v>1282</v>
      </c>
      <c r="J763" s="75">
        <v>4383</v>
      </c>
      <c r="K763" s="75">
        <v>1415</v>
      </c>
      <c r="L763" s="93">
        <f t="shared" si="512"/>
        <v>0.25115370962016331</v>
      </c>
      <c r="M763" s="92">
        <f t="shared" si="548"/>
        <v>6691.5</v>
      </c>
      <c r="N763" s="89">
        <f t="shared" ref="N763" si="569">AVERAGE(F760:F763)</f>
        <v>43180.75</v>
      </c>
      <c r="O763" s="89">
        <f t="shared" si="519"/>
        <v>49872.25</v>
      </c>
      <c r="P763" s="89">
        <f t="shared" si="520"/>
        <v>9119778.0824999996</v>
      </c>
      <c r="Q763" s="89">
        <f t="shared" si="521"/>
        <v>963.25</v>
      </c>
    </row>
    <row r="764" spans="1:17">
      <c r="A764" s="5">
        <v>41482</v>
      </c>
      <c r="B764" s="8">
        <v>29</v>
      </c>
      <c r="C764" s="102">
        <f t="shared" si="514"/>
        <v>41475</v>
      </c>
      <c r="E764" s="75">
        <v>4751</v>
      </c>
      <c r="F764" s="75">
        <v>42418</v>
      </c>
      <c r="G764" s="80">
        <f t="shared" si="515"/>
        <v>47169</v>
      </c>
      <c r="H764" s="76">
        <v>9229556.4099999983</v>
      </c>
      <c r="I764" s="75">
        <v>941</v>
      </c>
      <c r="J764" s="75">
        <v>3910</v>
      </c>
      <c r="K764" s="75">
        <v>1360</v>
      </c>
      <c r="L764" s="93">
        <f t="shared" si="512"/>
        <v>0.28625552515259944</v>
      </c>
      <c r="M764" s="92">
        <f t="shared" si="548"/>
        <v>6564</v>
      </c>
      <c r="N764" s="89">
        <f t="shared" ref="N764" si="570">AVERAGE(F761:F764)</f>
        <v>43232.25</v>
      </c>
      <c r="O764" s="89">
        <f t="shared" si="519"/>
        <v>49796.25</v>
      </c>
      <c r="P764" s="89">
        <f t="shared" si="520"/>
        <v>9169775.1049999986</v>
      </c>
      <c r="Q764" s="89">
        <f t="shared" si="521"/>
        <v>983.75</v>
      </c>
    </row>
    <row r="765" spans="1:17">
      <c r="A765" s="5">
        <v>41489</v>
      </c>
      <c r="B765" s="8">
        <v>30</v>
      </c>
      <c r="C765" s="102">
        <f t="shared" si="514"/>
        <v>41482</v>
      </c>
      <c r="E765" s="75">
        <v>4853</v>
      </c>
      <c r="F765" s="75">
        <v>41780</v>
      </c>
      <c r="G765" s="80">
        <f t="shared" si="515"/>
        <v>46633</v>
      </c>
      <c r="H765" s="76">
        <v>8999109.8300000001</v>
      </c>
      <c r="I765" s="75">
        <v>876</v>
      </c>
      <c r="J765" s="75">
        <v>3766</v>
      </c>
      <c r="K765" s="75">
        <v>1251</v>
      </c>
      <c r="L765" s="93">
        <f t="shared" ref="L765:L788" si="571">K765/E765</f>
        <v>0.25777869359159283</v>
      </c>
      <c r="M765" s="92">
        <f t="shared" si="548"/>
        <v>6174.75</v>
      </c>
      <c r="N765" s="89">
        <f t="shared" ref="N765" si="572">AVERAGE(F762:F765)</f>
        <v>43325</v>
      </c>
      <c r="O765" s="89">
        <f t="shared" si="519"/>
        <v>49499.75</v>
      </c>
      <c r="P765" s="89">
        <f t="shared" si="520"/>
        <v>9223393.192499999</v>
      </c>
      <c r="Q765" s="89">
        <f t="shared" si="521"/>
        <v>1003.75</v>
      </c>
    </row>
    <row r="766" spans="1:17">
      <c r="A766" s="5">
        <v>41496</v>
      </c>
      <c r="B766" s="8">
        <v>31</v>
      </c>
      <c r="C766" s="102">
        <f t="shared" si="514"/>
        <v>41489</v>
      </c>
      <c r="E766" s="75">
        <v>5201</v>
      </c>
      <c r="F766" s="75">
        <v>41369</v>
      </c>
      <c r="G766" s="80">
        <f t="shared" si="515"/>
        <v>46570</v>
      </c>
      <c r="H766" s="76">
        <v>8875176.6900000013</v>
      </c>
      <c r="I766" s="75">
        <v>838</v>
      </c>
      <c r="J766" s="75">
        <v>3858</v>
      </c>
      <c r="K766" s="75">
        <v>1514</v>
      </c>
      <c r="L766" s="93">
        <f t="shared" si="571"/>
        <v>0.29109786579503943</v>
      </c>
      <c r="M766" s="92">
        <f t="shared" si="548"/>
        <v>5109.75</v>
      </c>
      <c r="N766" s="89">
        <f t="shared" ref="N766" si="573">AVERAGE(F763:F766)</f>
        <v>42662</v>
      </c>
      <c r="O766" s="89">
        <f t="shared" si="519"/>
        <v>47771.75</v>
      </c>
      <c r="P766" s="89">
        <f t="shared" si="520"/>
        <v>9125029.0824999996</v>
      </c>
      <c r="Q766" s="89">
        <f t="shared" si="521"/>
        <v>984.25</v>
      </c>
    </row>
    <row r="767" spans="1:17">
      <c r="A767" s="5">
        <v>41503</v>
      </c>
      <c r="B767" s="8">
        <v>32</v>
      </c>
      <c r="C767" s="102">
        <f t="shared" si="514"/>
        <v>41496</v>
      </c>
      <c r="E767" s="75">
        <v>4774</v>
      </c>
      <c r="F767" s="75">
        <v>41244</v>
      </c>
      <c r="G767" s="80">
        <f t="shared" si="515"/>
        <v>46018</v>
      </c>
      <c r="H767" s="76">
        <v>8983033.7200000007</v>
      </c>
      <c r="I767" s="75">
        <v>852</v>
      </c>
      <c r="J767" s="75">
        <v>3239</v>
      </c>
      <c r="K767" s="75">
        <v>1230</v>
      </c>
      <c r="L767" s="93">
        <f t="shared" si="571"/>
        <v>0.25764558022622541</v>
      </c>
      <c r="M767" s="92">
        <f t="shared" si="548"/>
        <v>4894.75</v>
      </c>
      <c r="N767" s="89">
        <f t="shared" ref="N767" si="574">AVERAGE(F764:F767)</f>
        <v>41702.75</v>
      </c>
      <c r="O767" s="89">
        <f t="shared" si="519"/>
        <v>46597.5</v>
      </c>
      <c r="P767" s="89">
        <f t="shared" si="520"/>
        <v>9021719.1624999996</v>
      </c>
      <c r="Q767" s="89">
        <f t="shared" si="521"/>
        <v>876.75</v>
      </c>
    </row>
    <row r="768" spans="1:17">
      <c r="A768" s="5">
        <v>41510</v>
      </c>
      <c r="B768" s="8">
        <v>33</v>
      </c>
      <c r="C768" s="102">
        <f t="shared" si="514"/>
        <v>41503</v>
      </c>
      <c r="E768" s="75">
        <v>4753</v>
      </c>
      <c r="F768" s="75">
        <v>40568</v>
      </c>
      <c r="G768" s="80">
        <f t="shared" si="515"/>
        <v>45321</v>
      </c>
      <c r="H768" s="76">
        <v>8849915.9100000001</v>
      </c>
      <c r="I768" s="75">
        <v>811</v>
      </c>
      <c r="J768" s="75">
        <v>3596</v>
      </c>
      <c r="K768" s="75">
        <v>1304</v>
      </c>
      <c r="L768" s="93">
        <f t="shared" si="571"/>
        <v>0.27435304018514622</v>
      </c>
      <c r="M768" s="92">
        <f t="shared" si="548"/>
        <v>4895.25</v>
      </c>
      <c r="N768" s="89">
        <f t="shared" ref="N768" si="575">AVERAGE(F765:F768)</f>
        <v>41240.25</v>
      </c>
      <c r="O768" s="89">
        <f t="shared" si="519"/>
        <v>46135.5</v>
      </c>
      <c r="P768" s="89">
        <f t="shared" si="520"/>
        <v>8926809.0375000015</v>
      </c>
      <c r="Q768" s="89">
        <f t="shared" si="521"/>
        <v>844.25</v>
      </c>
    </row>
    <row r="769" spans="1:17">
      <c r="A769" s="5">
        <v>41517</v>
      </c>
      <c r="B769" s="8">
        <v>34</v>
      </c>
      <c r="C769" s="102">
        <f t="shared" si="514"/>
        <v>41510</v>
      </c>
      <c r="E769" s="75">
        <v>5032</v>
      </c>
      <c r="F769" s="75">
        <v>40311</v>
      </c>
      <c r="G769" s="80">
        <f t="shared" si="515"/>
        <v>45343</v>
      </c>
      <c r="H769" s="76">
        <v>8840116.2899999991</v>
      </c>
      <c r="I769" s="75">
        <v>799</v>
      </c>
      <c r="J769" s="75">
        <v>3525</v>
      </c>
      <c r="K769" s="75">
        <v>1667</v>
      </c>
      <c r="L769" s="93">
        <f t="shared" si="571"/>
        <v>0.33127980922098571</v>
      </c>
      <c r="M769" s="92">
        <f t="shared" si="548"/>
        <v>4940</v>
      </c>
      <c r="N769" s="89">
        <f t="shared" ref="N769" si="576">AVERAGE(F766:F769)</f>
        <v>40873</v>
      </c>
      <c r="O769" s="89">
        <f t="shared" si="519"/>
        <v>45813</v>
      </c>
      <c r="P769" s="89">
        <f t="shared" si="520"/>
        <v>8887060.6524999999</v>
      </c>
      <c r="Q769" s="89">
        <f t="shared" si="521"/>
        <v>825</v>
      </c>
    </row>
    <row r="770" spans="1:17">
      <c r="A770" s="5">
        <v>41524</v>
      </c>
      <c r="B770" s="8">
        <v>35</v>
      </c>
      <c r="C770" s="102">
        <f t="shared" si="514"/>
        <v>41517</v>
      </c>
      <c r="E770" s="75">
        <v>4413</v>
      </c>
      <c r="F770" s="75">
        <v>39969</v>
      </c>
      <c r="G770" s="80">
        <f t="shared" si="515"/>
        <v>44382</v>
      </c>
      <c r="H770" s="76">
        <v>8695578.8699999992</v>
      </c>
      <c r="I770" s="75">
        <v>766</v>
      </c>
      <c r="J770" s="75">
        <v>3254</v>
      </c>
      <c r="K770" s="75">
        <v>1299</v>
      </c>
      <c r="L770" s="93">
        <f t="shared" si="571"/>
        <v>0.29435757987763428</v>
      </c>
      <c r="M770" s="92">
        <f t="shared" si="548"/>
        <v>4743</v>
      </c>
      <c r="N770" s="89">
        <f t="shared" ref="N770" si="577">AVERAGE(F767:F770)</f>
        <v>40523</v>
      </c>
      <c r="O770" s="89">
        <f t="shared" si="519"/>
        <v>45266</v>
      </c>
      <c r="P770" s="89">
        <f t="shared" si="520"/>
        <v>8842161.1974999998</v>
      </c>
      <c r="Q770" s="89">
        <f t="shared" si="521"/>
        <v>807</v>
      </c>
    </row>
    <row r="771" spans="1:17">
      <c r="A771" s="5">
        <v>41531</v>
      </c>
      <c r="B771" s="8">
        <v>36</v>
      </c>
      <c r="C771" s="102">
        <f t="shared" si="514"/>
        <v>41524</v>
      </c>
      <c r="E771" s="75">
        <v>5246</v>
      </c>
      <c r="F771" s="75">
        <v>40152</v>
      </c>
      <c r="G771" s="80">
        <f t="shared" si="515"/>
        <v>45398</v>
      </c>
      <c r="H771" s="76">
        <v>8950095.7400000002</v>
      </c>
      <c r="I771" s="75">
        <v>785</v>
      </c>
      <c r="J771" s="75">
        <v>4404</v>
      </c>
      <c r="K771" s="75">
        <v>1408</v>
      </c>
      <c r="L771" s="93">
        <f t="shared" si="571"/>
        <v>0.2683949675943576</v>
      </c>
      <c r="M771" s="92">
        <f t="shared" si="548"/>
        <v>4861</v>
      </c>
      <c r="N771" s="89">
        <f t="shared" ref="N771" si="578">AVERAGE(F768:F771)</f>
        <v>40250</v>
      </c>
      <c r="O771" s="89">
        <f t="shared" si="519"/>
        <v>45111</v>
      </c>
      <c r="P771" s="89">
        <f t="shared" si="520"/>
        <v>8833926.7025000006</v>
      </c>
      <c r="Q771" s="89">
        <f t="shared" si="521"/>
        <v>790.25</v>
      </c>
    </row>
    <row r="772" spans="1:17">
      <c r="A772" s="5">
        <v>41538</v>
      </c>
      <c r="B772" s="8">
        <v>37</v>
      </c>
      <c r="C772" s="102">
        <f t="shared" si="514"/>
        <v>41531</v>
      </c>
      <c r="E772" s="75">
        <v>4477</v>
      </c>
      <c r="F772" s="75">
        <v>40023</v>
      </c>
      <c r="G772" s="80">
        <f t="shared" si="515"/>
        <v>44500</v>
      </c>
      <c r="H772" s="76">
        <v>8719507.3699999992</v>
      </c>
      <c r="I772" s="75">
        <v>738</v>
      </c>
      <c r="J772" s="75">
        <v>3443</v>
      </c>
      <c r="K772" s="75">
        <v>1380</v>
      </c>
      <c r="L772" s="93">
        <f t="shared" si="571"/>
        <v>0.30824212642394461</v>
      </c>
      <c r="M772" s="92">
        <f t="shared" si="548"/>
        <v>4792</v>
      </c>
      <c r="N772" s="89">
        <f t="shared" ref="N772" si="579">AVERAGE(F769:F772)</f>
        <v>40113.75</v>
      </c>
      <c r="O772" s="89">
        <f t="shared" si="519"/>
        <v>44905.75</v>
      </c>
      <c r="P772" s="89">
        <f t="shared" si="520"/>
        <v>8801324.567499999</v>
      </c>
      <c r="Q772" s="89">
        <f t="shared" si="521"/>
        <v>772</v>
      </c>
    </row>
    <row r="773" spans="1:17">
      <c r="A773" s="5">
        <v>41545</v>
      </c>
      <c r="B773" s="8">
        <v>38</v>
      </c>
      <c r="C773" s="102">
        <f t="shared" ref="C773:C836" si="580">A772</f>
        <v>41538</v>
      </c>
      <c r="E773" s="75">
        <v>4921</v>
      </c>
      <c r="F773" s="75">
        <v>39115</v>
      </c>
      <c r="G773" s="80">
        <f t="shared" ref="G773:G836" si="581">E773+F773</f>
        <v>44036</v>
      </c>
      <c r="H773" s="76">
        <v>8660019.8699999992</v>
      </c>
      <c r="I773" s="75">
        <v>781</v>
      </c>
      <c r="J773" s="75">
        <v>3441</v>
      </c>
      <c r="K773" s="75">
        <v>1790</v>
      </c>
      <c r="L773" s="93">
        <f t="shared" si="571"/>
        <v>0.363747205852469</v>
      </c>
      <c r="M773" s="92">
        <f t="shared" si="548"/>
        <v>4764.25</v>
      </c>
      <c r="N773" s="89">
        <f t="shared" ref="N773" si="582">AVERAGE(F770:F773)</f>
        <v>39814.75</v>
      </c>
      <c r="O773" s="89">
        <f t="shared" si="519"/>
        <v>44579</v>
      </c>
      <c r="P773" s="89">
        <f t="shared" si="520"/>
        <v>8756300.4624999985</v>
      </c>
      <c r="Q773" s="89">
        <f t="shared" si="521"/>
        <v>767.5</v>
      </c>
    </row>
    <row r="774" spans="1:17">
      <c r="A774" s="5">
        <v>41552</v>
      </c>
      <c r="B774" s="8">
        <v>39</v>
      </c>
      <c r="C774" s="102">
        <f t="shared" si="580"/>
        <v>41545</v>
      </c>
      <c r="E774" s="75">
        <v>5253</v>
      </c>
      <c r="F774" s="75">
        <v>38593</v>
      </c>
      <c r="G774" s="80">
        <f t="shared" si="581"/>
        <v>43846</v>
      </c>
      <c r="H774" s="76">
        <v>8542465.7399999984</v>
      </c>
      <c r="I774" s="75">
        <v>686</v>
      </c>
      <c r="J774" s="75">
        <v>5352</v>
      </c>
      <c r="K774" s="75">
        <v>1509</v>
      </c>
      <c r="L774" s="93">
        <f t="shared" si="571"/>
        <v>0.28726442033123928</v>
      </c>
      <c r="M774" s="92">
        <f t="shared" si="548"/>
        <v>4974.25</v>
      </c>
      <c r="N774" s="89">
        <f t="shared" ref="N774" si="583">AVERAGE(F771:F774)</f>
        <v>39470.75</v>
      </c>
      <c r="O774" s="89">
        <f t="shared" si="519"/>
        <v>44445</v>
      </c>
      <c r="P774" s="89">
        <f t="shared" si="520"/>
        <v>8718022.1799999997</v>
      </c>
      <c r="Q774" s="89">
        <f t="shared" si="521"/>
        <v>747.5</v>
      </c>
    </row>
    <row r="775" spans="1:17">
      <c r="A775" s="5">
        <v>41559</v>
      </c>
      <c r="B775" s="8">
        <v>40</v>
      </c>
      <c r="C775" s="102">
        <f t="shared" si="580"/>
        <v>41552</v>
      </c>
      <c r="E775" s="75">
        <v>6130</v>
      </c>
      <c r="F775" s="75">
        <v>38068</v>
      </c>
      <c r="G775" s="80">
        <f t="shared" si="581"/>
        <v>44198</v>
      </c>
      <c r="H775" s="76">
        <v>8216138.1600000001</v>
      </c>
      <c r="I775" s="75">
        <v>811</v>
      </c>
      <c r="J775" s="75">
        <v>5688</v>
      </c>
      <c r="K775" s="75">
        <v>1357</v>
      </c>
      <c r="L775" s="93">
        <f t="shared" si="571"/>
        <v>0.22137030995106036</v>
      </c>
      <c r="M775" s="92">
        <f t="shared" si="548"/>
        <v>5195.25</v>
      </c>
      <c r="N775" s="89">
        <f t="shared" ref="N775" si="584">AVERAGE(F772:F775)</f>
        <v>38949.75</v>
      </c>
      <c r="O775" s="89">
        <f t="shared" si="519"/>
        <v>44145</v>
      </c>
      <c r="P775" s="89">
        <f t="shared" si="520"/>
        <v>8534532.7850000001</v>
      </c>
      <c r="Q775" s="89">
        <f t="shared" si="521"/>
        <v>754</v>
      </c>
    </row>
    <row r="776" spans="1:17">
      <c r="A776" s="5">
        <v>41566</v>
      </c>
      <c r="B776" s="8">
        <v>41</v>
      </c>
      <c r="C776" s="102">
        <f t="shared" si="580"/>
        <v>41559</v>
      </c>
      <c r="E776" s="75">
        <v>5232</v>
      </c>
      <c r="F776" s="75">
        <v>38061</v>
      </c>
      <c r="G776" s="80">
        <f t="shared" si="581"/>
        <v>43293</v>
      </c>
      <c r="H776" s="76">
        <v>8118279.4299999997</v>
      </c>
      <c r="I776" s="75">
        <v>960</v>
      </c>
      <c r="J776" s="75">
        <v>4255</v>
      </c>
      <c r="K776" s="75">
        <v>1531</v>
      </c>
      <c r="L776" s="93">
        <f t="shared" si="571"/>
        <v>0.2926223241590214</v>
      </c>
      <c r="M776" s="92">
        <f t="shared" si="548"/>
        <v>5384</v>
      </c>
      <c r="N776" s="89">
        <f t="shared" ref="N776" si="585">AVERAGE(F773:F776)</f>
        <v>38459.25</v>
      </c>
      <c r="O776" s="89">
        <f t="shared" ref="O776:O839" si="586">AVERAGE(G773:G776)</f>
        <v>43843.25</v>
      </c>
      <c r="P776" s="89">
        <f t="shared" ref="P776:P839" si="587">AVERAGE(H773:H776)</f>
        <v>8384225.7999999998</v>
      </c>
      <c r="Q776" s="89">
        <f t="shared" ref="Q776:Q839" si="588">AVERAGE(I773:I776)</f>
        <v>809.5</v>
      </c>
    </row>
    <row r="777" spans="1:17">
      <c r="A777" s="5">
        <v>41573</v>
      </c>
      <c r="B777" s="8">
        <v>42</v>
      </c>
      <c r="C777" s="102">
        <f t="shared" si="580"/>
        <v>41566</v>
      </c>
      <c r="E777" s="75">
        <v>4994</v>
      </c>
      <c r="F777" s="75">
        <v>37992</v>
      </c>
      <c r="G777" s="80">
        <f t="shared" si="581"/>
        <v>42986</v>
      </c>
      <c r="H777" s="76">
        <v>8274141.9400000004</v>
      </c>
      <c r="I777" s="75">
        <v>806</v>
      </c>
      <c r="J777" s="75">
        <v>3830</v>
      </c>
      <c r="K777" s="75">
        <v>1648</v>
      </c>
      <c r="L777" s="93">
        <f t="shared" si="571"/>
        <v>0.32999599519423306</v>
      </c>
      <c r="M777" s="92">
        <f t="shared" si="548"/>
        <v>5402.25</v>
      </c>
      <c r="N777" s="89">
        <f t="shared" ref="N777" si="589">AVERAGE(F774:F777)</f>
        <v>38178.5</v>
      </c>
      <c r="O777" s="89">
        <f t="shared" si="586"/>
        <v>43580.75</v>
      </c>
      <c r="P777" s="89">
        <f t="shared" si="587"/>
        <v>8287756.3174999999</v>
      </c>
      <c r="Q777" s="89">
        <f t="shared" si="588"/>
        <v>815.75</v>
      </c>
    </row>
    <row r="778" spans="1:17">
      <c r="A778" s="5">
        <v>41580</v>
      </c>
      <c r="B778" s="8">
        <v>43</v>
      </c>
      <c r="C778" s="102">
        <f t="shared" si="580"/>
        <v>41573</v>
      </c>
      <c r="E778" s="75">
        <v>5446</v>
      </c>
      <c r="F778" s="75">
        <v>38087</v>
      </c>
      <c r="G778" s="80">
        <f t="shared" si="581"/>
        <v>43533</v>
      </c>
      <c r="H778" s="76">
        <v>8387889</v>
      </c>
      <c r="I778" s="75">
        <v>809</v>
      </c>
      <c r="J778" s="75">
        <v>4169</v>
      </c>
      <c r="K778" s="75">
        <v>1753</v>
      </c>
      <c r="L778" s="93">
        <f t="shared" si="571"/>
        <v>0.32188762394417919</v>
      </c>
      <c r="M778" s="92">
        <f t="shared" si="548"/>
        <v>5450.5</v>
      </c>
      <c r="N778" s="89">
        <f t="shared" ref="N778" si="590">AVERAGE(F775:F778)</f>
        <v>38052</v>
      </c>
      <c r="O778" s="89">
        <f t="shared" si="586"/>
        <v>43502.5</v>
      </c>
      <c r="P778" s="89">
        <f t="shared" si="587"/>
        <v>8249112.1325000003</v>
      </c>
      <c r="Q778" s="89">
        <f t="shared" si="588"/>
        <v>846.5</v>
      </c>
    </row>
    <row r="779" spans="1:17">
      <c r="A779" s="5">
        <v>41587</v>
      </c>
      <c r="B779" s="8">
        <v>44</v>
      </c>
      <c r="C779" s="102">
        <f t="shared" si="580"/>
        <v>41580</v>
      </c>
      <c r="E779" s="75">
        <v>5882</v>
      </c>
      <c r="F779" s="75">
        <v>38847</v>
      </c>
      <c r="G779" s="80">
        <f t="shared" si="581"/>
        <v>44729</v>
      </c>
      <c r="H779" s="76">
        <v>8423035</v>
      </c>
      <c r="I779" s="75">
        <v>806</v>
      </c>
      <c r="J779" s="75">
        <v>4367</v>
      </c>
      <c r="K779" s="75">
        <v>1902</v>
      </c>
      <c r="L779" s="93">
        <f t="shared" si="571"/>
        <v>0.32335940156409382</v>
      </c>
      <c r="M779" s="92">
        <f t="shared" si="548"/>
        <v>5388.5</v>
      </c>
      <c r="N779" s="89">
        <f t="shared" ref="N779:N780" si="591">AVERAGE(F776:F779)</f>
        <v>38246.75</v>
      </c>
      <c r="O779" s="89">
        <f t="shared" si="586"/>
        <v>43635.25</v>
      </c>
      <c r="P779" s="89">
        <f t="shared" si="587"/>
        <v>8300836.3425000003</v>
      </c>
      <c r="Q779" s="89">
        <f t="shared" si="588"/>
        <v>845.25</v>
      </c>
    </row>
    <row r="780" spans="1:17">
      <c r="A780" s="5">
        <v>41594</v>
      </c>
      <c r="B780" s="8">
        <v>45</v>
      </c>
      <c r="C780" s="102">
        <f t="shared" si="580"/>
        <v>41587</v>
      </c>
      <c r="E780" s="75">
        <v>5232</v>
      </c>
      <c r="F780" s="75">
        <v>39057</v>
      </c>
      <c r="G780" s="80">
        <f t="shared" si="581"/>
        <v>44289</v>
      </c>
      <c r="H780" s="76">
        <v>8545593.7000000011</v>
      </c>
      <c r="I780" s="75">
        <v>798</v>
      </c>
      <c r="J780" s="75">
        <v>3898</v>
      </c>
      <c r="K780" s="75">
        <v>1739</v>
      </c>
      <c r="L780" s="93">
        <f t="shared" si="571"/>
        <v>0.3323776758409786</v>
      </c>
      <c r="M780" s="92">
        <f t="shared" si="548"/>
        <v>5388.5</v>
      </c>
      <c r="N780" s="89">
        <f t="shared" si="591"/>
        <v>38495.75</v>
      </c>
      <c r="O780" s="89">
        <f t="shared" si="586"/>
        <v>43884.25</v>
      </c>
      <c r="P780" s="89">
        <f t="shared" si="587"/>
        <v>8407664.9100000001</v>
      </c>
      <c r="Q780" s="89">
        <f t="shared" si="588"/>
        <v>804.75</v>
      </c>
    </row>
    <row r="781" spans="1:17">
      <c r="A781" s="5">
        <v>41601</v>
      </c>
      <c r="B781" s="8">
        <v>46</v>
      </c>
      <c r="C781" s="102">
        <f t="shared" si="580"/>
        <v>41594</v>
      </c>
      <c r="E781" s="75">
        <v>6267</v>
      </c>
      <c r="F781" s="75">
        <v>39190</v>
      </c>
      <c r="G781" s="80">
        <f t="shared" si="581"/>
        <v>45457</v>
      </c>
      <c r="H781" s="76">
        <v>8634188.629999999</v>
      </c>
      <c r="I781" s="75">
        <v>752</v>
      </c>
      <c r="J781" s="75">
        <v>4544</v>
      </c>
      <c r="K781" s="75">
        <v>2106</v>
      </c>
      <c r="L781" s="93">
        <f t="shared" si="571"/>
        <v>0.33604595500239348</v>
      </c>
      <c r="M781" s="92">
        <f t="shared" si="548"/>
        <v>5706.75</v>
      </c>
      <c r="N781" s="89">
        <f t="shared" ref="N781" si="592">AVERAGE(F778:F781)</f>
        <v>38795.25</v>
      </c>
      <c r="O781" s="89">
        <f t="shared" si="586"/>
        <v>44502</v>
      </c>
      <c r="P781" s="89">
        <f t="shared" si="587"/>
        <v>8497676.5824999996</v>
      </c>
      <c r="Q781" s="89">
        <f t="shared" si="588"/>
        <v>791.25</v>
      </c>
    </row>
    <row r="782" spans="1:17">
      <c r="A782" s="5">
        <v>41608</v>
      </c>
      <c r="B782" s="8">
        <v>47</v>
      </c>
      <c r="C782" s="102">
        <f t="shared" si="580"/>
        <v>41601</v>
      </c>
      <c r="E782" s="75">
        <v>6037</v>
      </c>
      <c r="F782" s="75">
        <v>39125</v>
      </c>
      <c r="G782" s="80">
        <f t="shared" si="581"/>
        <v>45162</v>
      </c>
      <c r="H782" s="76">
        <v>8614461.6199999992</v>
      </c>
      <c r="I782" s="75">
        <v>723</v>
      </c>
      <c r="J782" s="75">
        <v>3685</v>
      </c>
      <c r="K782" s="75">
        <v>2750</v>
      </c>
      <c r="L782" s="93">
        <f t="shared" si="571"/>
        <v>0.45552426702004306</v>
      </c>
      <c r="M782" s="92">
        <f t="shared" si="548"/>
        <v>5854.5</v>
      </c>
      <c r="N782" s="89">
        <f t="shared" ref="N782" si="593">AVERAGE(F779:F782)</f>
        <v>39054.75</v>
      </c>
      <c r="O782" s="89">
        <f t="shared" si="586"/>
        <v>44909.25</v>
      </c>
      <c r="P782" s="89">
        <f t="shared" si="587"/>
        <v>8554319.7375000007</v>
      </c>
      <c r="Q782" s="89">
        <f t="shared" si="588"/>
        <v>769.75</v>
      </c>
    </row>
    <row r="783" spans="1:17">
      <c r="A783" s="5">
        <v>41615</v>
      </c>
      <c r="B783" s="8">
        <v>48</v>
      </c>
      <c r="C783" s="102">
        <f t="shared" si="580"/>
        <v>41608</v>
      </c>
      <c r="E783" s="75">
        <v>7228</v>
      </c>
      <c r="F783" s="75">
        <v>43318</v>
      </c>
      <c r="G783" s="80">
        <f t="shared" si="581"/>
        <v>50546</v>
      </c>
      <c r="H783" s="76">
        <v>9599459.8300000001</v>
      </c>
      <c r="I783" s="75">
        <v>720</v>
      </c>
      <c r="J783" s="75">
        <v>5064</v>
      </c>
      <c r="K783" s="75">
        <v>2664</v>
      </c>
      <c r="L783" s="93">
        <f t="shared" si="571"/>
        <v>0.3685666851134477</v>
      </c>
      <c r="M783" s="92">
        <f t="shared" si="548"/>
        <v>6191</v>
      </c>
      <c r="N783" s="89">
        <f t="shared" ref="N783" si="594">AVERAGE(F780:F783)</f>
        <v>40172.5</v>
      </c>
      <c r="O783" s="89">
        <f t="shared" si="586"/>
        <v>46363.5</v>
      </c>
      <c r="P783" s="89">
        <f t="shared" si="587"/>
        <v>8848425.9449999984</v>
      </c>
      <c r="Q783" s="89">
        <f t="shared" si="588"/>
        <v>748.25</v>
      </c>
    </row>
    <row r="784" spans="1:17">
      <c r="A784" s="5">
        <v>41622</v>
      </c>
      <c r="B784" s="8">
        <v>49</v>
      </c>
      <c r="C784" s="102">
        <f t="shared" si="580"/>
        <v>41615</v>
      </c>
      <c r="E784" s="75">
        <v>8701</v>
      </c>
      <c r="F784" s="75">
        <v>43089</v>
      </c>
      <c r="G784" s="80">
        <f t="shared" si="581"/>
        <v>51790</v>
      </c>
      <c r="H784" s="76">
        <v>9695059.75</v>
      </c>
      <c r="I784" s="75">
        <v>864</v>
      </c>
      <c r="J784" s="75">
        <v>5675</v>
      </c>
      <c r="K784" s="75">
        <v>3548</v>
      </c>
      <c r="L784" s="93">
        <f t="shared" si="571"/>
        <v>0.40776922192851395</v>
      </c>
      <c r="M784" s="92">
        <f t="shared" si="548"/>
        <v>7058.25</v>
      </c>
      <c r="N784" s="89">
        <f t="shared" ref="N784" si="595">AVERAGE(F781:F784)</f>
        <v>41180.5</v>
      </c>
      <c r="O784" s="89">
        <f t="shared" si="586"/>
        <v>48238.75</v>
      </c>
      <c r="P784" s="89">
        <f t="shared" si="587"/>
        <v>9135792.4574999996</v>
      </c>
      <c r="Q784" s="89">
        <f t="shared" si="588"/>
        <v>764.75</v>
      </c>
    </row>
    <row r="785" spans="1:19">
      <c r="A785" s="5">
        <v>41629</v>
      </c>
      <c r="B785" s="8">
        <v>50</v>
      </c>
      <c r="C785" s="102">
        <f t="shared" si="580"/>
        <v>41622</v>
      </c>
      <c r="E785" s="75">
        <v>7338</v>
      </c>
      <c r="F785" s="75">
        <v>46745</v>
      </c>
      <c r="G785" s="80">
        <f t="shared" si="581"/>
        <v>54083</v>
      </c>
      <c r="H785" s="76">
        <v>10399800.76</v>
      </c>
      <c r="I785" s="75">
        <v>820</v>
      </c>
      <c r="J785" s="75">
        <v>5139</v>
      </c>
      <c r="K785" s="75">
        <v>2596</v>
      </c>
      <c r="L785" s="93">
        <f t="shared" si="571"/>
        <v>0.35377487053693102</v>
      </c>
      <c r="M785" s="92">
        <f t="shared" si="548"/>
        <v>7326</v>
      </c>
      <c r="N785" s="89">
        <f t="shared" ref="N785" si="596">AVERAGE(F782:F785)</f>
        <v>43069.25</v>
      </c>
      <c r="O785" s="89">
        <f t="shared" si="586"/>
        <v>50395.25</v>
      </c>
      <c r="P785" s="89">
        <f t="shared" si="587"/>
        <v>9577195.4900000002</v>
      </c>
      <c r="Q785" s="89">
        <f t="shared" si="588"/>
        <v>781.75</v>
      </c>
    </row>
    <row r="786" spans="1:19">
      <c r="A786" s="5">
        <v>41636</v>
      </c>
      <c r="B786" s="8">
        <v>51</v>
      </c>
      <c r="C786" s="102">
        <f t="shared" si="580"/>
        <v>41629</v>
      </c>
      <c r="E786" s="75">
        <v>8133</v>
      </c>
      <c r="F786" s="75">
        <v>46540</v>
      </c>
      <c r="G786" s="80">
        <f t="shared" si="581"/>
        <v>54673</v>
      </c>
      <c r="H786" s="76">
        <v>10064726.800000001</v>
      </c>
      <c r="I786" s="75">
        <v>841</v>
      </c>
      <c r="J786" s="75">
        <v>5554</v>
      </c>
      <c r="K786" s="75">
        <v>3155</v>
      </c>
      <c r="L786" s="93">
        <f t="shared" si="571"/>
        <v>0.38792573466125663</v>
      </c>
      <c r="M786" s="92">
        <f t="shared" si="548"/>
        <v>7850</v>
      </c>
      <c r="N786" s="89">
        <f t="shared" ref="N786" si="597">AVERAGE(F783:F786)</f>
        <v>44923</v>
      </c>
      <c r="O786" s="89">
        <f t="shared" si="586"/>
        <v>52773</v>
      </c>
      <c r="P786" s="89">
        <f t="shared" si="587"/>
        <v>9939761.7850000001</v>
      </c>
      <c r="Q786" s="89">
        <f t="shared" si="588"/>
        <v>811.25</v>
      </c>
    </row>
    <row r="787" spans="1:19">
      <c r="A787" s="71">
        <v>41643</v>
      </c>
      <c r="B787" s="8">
        <v>52</v>
      </c>
      <c r="C787" s="102">
        <f t="shared" si="580"/>
        <v>41636</v>
      </c>
      <c r="E787" s="96">
        <v>8046</v>
      </c>
      <c r="F787" s="96">
        <v>53523</v>
      </c>
      <c r="G787" s="80">
        <f t="shared" si="581"/>
        <v>61569</v>
      </c>
      <c r="H787" s="94">
        <v>1181917.32</v>
      </c>
      <c r="I787" s="75">
        <v>831</v>
      </c>
      <c r="J787" s="75">
        <v>6088</v>
      </c>
      <c r="K787" s="75">
        <v>2492</v>
      </c>
      <c r="L787" s="93">
        <f t="shared" si="571"/>
        <v>0.30971911508824262</v>
      </c>
      <c r="M787" s="92">
        <f t="shared" si="548"/>
        <v>8054.5</v>
      </c>
      <c r="N787" s="89">
        <f t="shared" ref="N787" si="598">AVERAGE(F784:F787)</f>
        <v>47474.25</v>
      </c>
      <c r="O787" s="89">
        <f t="shared" si="586"/>
        <v>55528.75</v>
      </c>
      <c r="P787" s="89">
        <f t="shared" si="587"/>
        <v>7835376.1574999997</v>
      </c>
      <c r="Q787" s="89">
        <f t="shared" si="588"/>
        <v>839</v>
      </c>
      <c r="R787" s="72" t="s">
        <v>136</v>
      </c>
    </row>
    <row r="788" spans="1:19">
      <c r="A788" s="5">
        <v>41650</v>
      </c>
      <c r="B788" s="8">
        <v>1</v>
      </c>
      <c r="C788" s="102">
        <f t="shared" si="580"/>
        <v>41643</v>
      </c>
      <c r="E788" s="96">
        <v>14668</v>
      </c>
      <c r="F788" s="96">
        <v>58503</v>
      </c>
      <c r="G788" s="80">
        <f t="shared" si="581"/>
        <v>73171</v>
      </c>
      <c r="H788" s="76">
        <v>12001239.25</v>
      </c>
      <c r="I788" s="75">
        <v>795</v>
      </c>
      <c r="J788" s="75">
        <v>13748</v>
      </c>
      <c r="K788" s="75">
        <v>2151</v>
      </c>
      <c r="L788" s="93">
        <f t="shared" si="571"/>
        <v>0.14664575947641123</v>
      </c>
      <c r="M788" s="92">
        <f t="shared" si="548"/>
        <v>9546.25</v>
      </c>
      <c r="N788" s="89">
        <f t="shared" ref="N788" si="599">AVERAGE(F785:F788)</f>
        <v>51327.75</v>
      </c>
      <c r="O788" s="89">
        <f t="shared" si="586"/>
        <v>60874</v>
      </c>
      <c r="P788" s="89">
        <f t="shared" si="587"/>
        <v>8411921.0325000007</v>
      </c>
      <c r="Q788" s="89">
        <f t="shared" si="588"/>
        <v>821.75</v>
      </c>
      <c r="S788" s="7"/>
    </row>
    <row r="789" spans="1:19">
      <c r="A789" s="5">
        <v>41657</v>
      </c>
      <c r="B789" s="8">
        <v>2</v>
      </c>
      <c r="C789" s="102">
        <f t="shared" si="580"/>
        <v>41650</v>
      </c>
      <c r="E789" s="96">
        <v>3928</v>
      </c>
      <c r="F789" s="96">
        <v>52952</v>
      </c>
      <c r="G789" s="80">
        <f t="shared" si="581"/>
        <v>56880</v>
      </c>
      <c r="H789" s="76">
        <v>9859650.0199999996</v>
      </c>
      <c r="I789" s="75">
        <v>790</v>
      </c>
      <c r="J789" s="75"/>
      <c r="K789" s="75"/>
      <c r="M789" s="92">
        <f t="shared" si="548"/>
        <v>8693.75</v>
      </c>
      <c r="N789" s="89">
        <f t="shared" ref="N789:N852" si="600">AVERAGE(F786:F789)</f>
        <v>52879.5</v>
      </c>
      <c r="O789" s="89">
        <f t="shared" si="586"/>
        <v>61573.25</v>
      </c>
      <c r="P789" s="89">
        <f t="shared" si="587"/>
        <v>8276883.3475000001</v>
      </c>
      <c r="Q789" s="89">
        <f t="shared" si="588"/>
        <v>814.25</v>
      </c>
    </row>
    <row r="790" spans="1:19">
      <c r="A790" s="5">
        <v>41664</v>
      </c>
      <c r="B790" s="8">
        <v>3</v>
      </c>
      <c r="C790" s="102">
        <f t="shared" si="580"/>
        <v>41657</v>
      </c>
      <c r="E790" s="96">
        <v>9682</v>
      </c>
      <c r="F790" s="96">
        <v>54571</v>
      </c>
      <c r="G790" s="80">
        <f t="shared" si="581"/>
        <v>64253</v>
      </c>
      <c r="H790" s="76">
        <v>13718718.84</v>
      </c>
      <c r="I790" s="75">
        <v>941</v>
      </c>
      <c r="J790" s="75"/>
      <c r="K790" s="75"/>
      <c r="M790" s="92">
        <f t="shared" si="548"/>
        <v>9081</v>
      </c>
      <c r="N790" s="89">
        <f t="shared" si="600"/>
        <v>54887.25</v>
      </c>
      <c r="O790" s="89">
        <f t="shared" si="586"/>
        <v>63968.25</v>
      </c>
      <c r="P790" s="89">
        <f t="shared" si="587"/>
        <v>9190381.3574999999</v>
      </c>
      <c r="Q790" s="89">
        <f t="shared" si="588"/>
        <v>839.25</v>
      </c>
    </row>
    <row r="791" spans="1:19">
      <c r="A791" s="5">
        <v>41671</v>
      </c>
      <c r="B791" s="8">
        <v>4</v>
      </c>
      <c r="C791" s="102">
        <f t="shared" si="580"/>
        <v>41664</v>
      </c>
      <c r="E791" s="96">
        <v>6909</v>
      </c>
      <c r="F791" s="96">
        <v>53818</v>
      </c>
      <c r="G791" s="80">
        <f t="shared" si="581"/>
        <v>60727</v>
      </c>
      <c r="H791" s="76">
        <v>12924125.52</v>
      </c>
      <c r="I791" s="75">
        <v>817</v>
      </c>
      <c r="J791" s="75"/>
      <c r="K791" s="75"/>
      <c r="M791" s="92">
        <f t="shared" si="548"/>
        <v>8796.75</v>
      </c>
      <c r="N791" s="89">
        <f t="shared" si="600"/>
        <v>54961</v>
      </c>
      <c r="O791" s="89">
        <f t="shared" si="586"/>
        <v>63757.75</v>
      </c>
      <c r="P791" s="89">
        <f t="shared" si="587"/>
        <v>12125933.407499999</v>
      </c>
      <c r="Q791" s="89">
        <f t="shared" si="588"/>
        <v>835.75</v>
      </c>
    </row>
    <row r="792" spans="1:19">
      <c r="A792" s="5">
        <v>41678</v>
      </c>
      <c r="B792" s="8">
        <v>5</v>
      </c>
      <c r="C792" s="102">
        <f t="shared" si="580"/>
        <v>41671</v>
      </c>
      <c r="E792" s="96">
        <v>5484</v>
      </c>
      <c r="F792" s="96">
        <v>55728</v>
      </c>
      <c r="G792" s="80">
        <f t="shared" si="581"/>
        <v>61212</v>
      </c>
      <c r="H792" s="76">
        <v>14175017.050000001</v>
      </c>
      <c r="I792" s="75">
        <v>897</v>
      </c>
      <c r="J792" s="75"/>
      <c r="K792" s="75"/>
      <c r="M792" s="92">
        <f t="shared" si="548"/>
        <v>6500.75</v>
      </c>
      <c r="N792" s="89">
        <f t="shared" si="600"/>
        <v>54267.25</v>
      </c>
      <c r="O792" s="89">
        <f t="shared" si="586"/>
        <v>60768</v>
      </c>
      <c r="P792" s="89">
        <f t="shared" si="587"/>
        <v>12669377.857499998</v>
      </c>
      <c r="Q792" s="89">
        <f t="shared" si="588"/>
        <v>861.25</v>
      </c>
    </row>
    <row r="793" spans="1:19">
      <c r="A793" s="5">
        <v>41685</v>
      </c>
      <c r="B793" s="8">
        <v>6</v>
      </c>
      <c r="C793" s="102">
        <f t="shared" si="580"/>
        <v>41678</v>
      </c>
      <c r="E793" s="96">
        <v>5077</v>
      </c>
      <c r="F793" s="96">
        <v>55333</v>
      </c>
      <c r="G793" s="80">
        <f t="shared" si="581"/>
        <v>60410</v>
      </c>
      <c r="H793" s="76">
        <v>13429919.199999999</v>
      </c>
      <c r="I793" s="75">
        <v>821</v>
      </c>
      <c r="J793" s="75"/>
      <c r="K793" s="75"/>
      <c r="M793" s="92">
        <f t="shared" si="548"/>
        <v>6788</v>
      </c>
      <c r="N793" s="89">
        <f t="shared" si="600"/>
        <v>54862.5</v>
      </c>
      <c r="O793" s="89">
        <f t="shared" si="586"/>
        <v>61650.5</v>
      </c>
      <c r="P793" s="89">
        <f t="shared" si="587"/>
        <v>13561945.1525</v>
      </c>
      <c r="Q793" s="89">
        <f t="shared" si="588"/>
        <v>869</v>
      </c>
    </row>
    <row r="794" spans="1:19">
      <c r="A794" s="5">
        <v>41692</v>
      </c>
      <c r="B794" s="8">
        <v>7</v>
      </c>
      <c r="C794" s="102">
        <f t="shared" si="580"/>
        <v>41685</v>
      </c>
      <c r="E794" s="96">
        <v>4100</v>
      </c>
      <c r="F794" s="96">
        <v>53964</v>
      </c>
      <c r="G794" s="80">
        <f t="shared" si="581"/>
        <v>58064</v>
      </c>
      <c r="H794" s="76">
        <v>13107325.289999999</v>
      </c>
      <c r="I794" s="75">
        <v>735</v>
      </c>
      <c r="J794" s="75"/>
      <c r="K794" s="75"/>
      <c r="M794" s="92">
        <f t="shared" si="548"/>
        <v>5392.5</v>
      </c>
      <c r="N794" s="89">
        <f t="shared" si="600"/>
        <v>54710.75</v>
      </c>
      <c r="O794" s="89">
        <f t="shared" si="586"/>
        <v>60103.25</v>
      </c>
      <c r="P794" s="89">
        <f t="shared" si="587"/>
        <v>13409096.764999999</v>
      </c>
      <c r="Q794" s="89">
        <f t="shared" si="588"/>
        <v>817.5</v>
      </c>
    </row>
    <row r="795" spans="1:19">
      <c r="A795" s="5">
        <v>41699</v>
      </c>
      <c r="B795" s="8">
        <v>8</v>
      </c>
      <c r="C795" s="102">
        <f t="shared" si="580"/>
        <v>41692</v>
      </c>
      <c r="E795" s="96">
        <v>4508</v>
      </c>
      <c r="F795" s="96">
        <v>51668</v>
      </c>
      <c r="G795" s="80">
        <f t="shared" si="581"/>
        <v>56176</v>
      </c>
      <c r="H795" s="76">
        <v>12656658.35</v>
      </c>
      <c r="I795" s="75">
        <v>748</v>
      </c>
      <c r="J795" s="75"/>
      <c r="K795" s="75"/>
      <c r="M795" s="92">
        <f t="shared" si="548"/>
        <v>4792.25</v>
      </c>
      <c r="N795" s="89">
        <f t="shared" si="600"/>
        <v>54173.25</v>
      </c>
      <c r="O795" s="89">
        <f t="shared" si="586"/>
        <v>58965.5</v>
      </c>
      <c r="P795" s="89">
        <f t="shared" si="587"/>
        <v>13342229.9725</v>
      </c>
      <c r="Q795" s="89">
        <f t="shared" si="588"/>
        <v>800.25</v>
      </c>
    </row>
    <row r="796" spans="1:19">
      <c r="A796" s="5">
        <v>41706</v>
      </c>
      <c r="B796" s="8">
        <v>9</v>
      </c>
      <c r="C796" s="102">
        <f t="shared" si="580"/>
        <v>41699</v>
      </c>
      <c r="E796" s="96">
        <v>4337</v>
      </c>
      <c r="F796" s="96">
        <v>50199</v>
      </c>
      <c r="G796" s="80">
        <f t="shared" si="581"/>
        <v>54536</v>
      </c>
      <c r="H796" s="76">
        <v>12454846.08</v>
      </c>
      <c r="I796" s="75">
        <v>702</v>
      </c>
      <c r="J796" s="75"/>
      <c r="K796" s="75"/>
      <c r="M796" s="92">
        <f t="shared" si="548"/>
        <v>4505.5</v>
      </c>
      <c r="N796" s="89">
        <f t="shared" si="600"/>
        <v>52791</v>
      </c>
      <c r="O796" s="89">
        <f t="shared" si="586"/>
        <v>57296.5</v>
      </c>
      <c r="P796" s="89">
        <f t="shared" si="587"/>
        <v>12912187.229999999</v>
      </c>
      <c r="Q796" s="89">
        <f t="shared" si="588"/>
        <v>751.5</v>
      </c>
    </row>
    <row r="797" spans="1:19">
      <c r="A797" s="5">
        <v>41713</v>
      </c>
      <c r="B797" s="8">
        <v>10</v>
      </c>
      <c r="C797" s="102">
        <f t="shared" si="580"/>
        <v>41706</v>
      </c>
      <c r="E797" s="96">
        <v>3907</v>
      </c>
      <c r="F797" s="96">
        <v>49019</v>
      </c>
      <c r="G797" s="80">
        <f t="shared" si="581"/>
        <v>52926</v>
      </c>
      <c r="H797" s="76">
        <v>12009080.039999999</v>
      </c>
      <c r="I797" s="75">
        <v>723</v>
      </c>
      <c r="J797" s="75"/>
      <c r="K797" s="75"/>
      <c r="M797" s="92">
        <f t="shared" si="548"/>
        <v>4213</v>
      </c>
      <c r="N797" s="89">
        <f t="shared" si="600"/>
        <v>51212.5</v>
      </c>
      <c r="O797" s="89">
        <f t="shared" si="586"/>
        <v>55425.5</v>
      </c>
      <c r="P797" s="89">
        <f t="shared" si="587"/>
        <v>12556977.439999999</v>
      </c>
      <c r="Q797" s="89">
        <f t="shared" si="588"/>
        <v>727</v>
      </c>
    </row>
    <row r="798" spans="1:19">
      <c r="A798" s="5">
        <v>41720</v>
      </c>
      <c r="B798" s="8">
        <v>11</v>
      </c>
      <c r="C798" s="102">
        <f t="shared" si="580"/>
        <v>41713</v>
      </c>
      <c r="E798" s="96">
        <v>3753</v>
      </c>
      <c r="F798" s="96">
        <v>46337</v>
      </c>
      <c r="G798" s="80">
        <f t="shared" si="581"/>
        <v>50090</v>
      </c>
      <c r="H798" s="76">
        <v>11513912.85</v>
      </c>
      <c r="I798" s="75">
        <v>666</v>
      </c>
      <c r="J798" s="75"/>
      <c r="K798" s="75"/>
      <c r="M798" s="92">
        <f t="shared" si="548"/>
        <v>4126.25</v>
      </c>
      <c r="N798" s="89">
        <f t="shared" si="600"/>
        <v>49305.75</v>
      </c>
      <c r="O798" s="89">
        <f t="shared" si="586"/>
        <v>53432</v>
      </c>
      <c r="P798" s="89">
        <f t="shared" si="587"/>
        <v>12158624.33</v>
      </c>
      <c r="Q798" s="89">
        <f t="shared" si="588"/>
        <v>709.75</v>
      </c>
    </row>
    <row r="799" spans="1:19">
      <c r="A799" s="5">
        <v>41727</v>
      </c>
      <c r="B799" s="8">
        <v>12</v>
      </c>
      <c r="C799" s="102">
        <f t="shared" si="580"/>
        <v>41720</v>
      </c>
      <c r="E799" s="96">
        <v>3660</v>
      </c>
      <c r="F799" s="96">
        <v>45532</v>
      </c>
      <c r="G799" s="80">
        <f t="shared" si="581"/>
        <v>49192</v>
      </c>
      <c r="H799" s="76">
        <v>11182359.310000001</v>
      </c>
      <c r="I799" s="75">
        <v>694</v>
      </c>
      <c r="J799" s="75"/>
      <c r="K799" s="75"/>
      <c r="M799" s="92">
        <f t="shared" si="548"/>
        <v>3914.25</v>
      </c>
      <c r="N799" s="89">
        <f t="shared" si="600"/>
        <v>47771.75</v>
      </c>
      <c r="O799" s="89">
        <f t="shared" si="586"/>
        <v>51686</v>
      </c>
      <c r="P799" s="89">
        <f t="shared" si="587"/>
        <v>11790049.57</v>
      </c>
      <c r="Q799" s="89">
        <f t="shared" si="588"/>
        <v>696.25</v>
      </c>
    </row>
    <row r="800" spans="1:19">
      <c r="A800" s="5">
        <v>41734</v>
      </c>
      <c r="B800" s="8">
        <v>13</v>
      </c>
      <c r="C800" s="102">
        <f t="shared" si="580"/>
        <v>41727</v>
      </c>
      <c r="E800" s="96">
        <v>4022</v>
      </c>
      <c r="F800" s="96">
        <v>45020</v>
      </c>
      <c r="G800" s="80">
        <f t="shared" si="581"/>
        <v>49042</v>
      </c>
      <c r="H800" s="76">
        <v>10803212.09</v>
      </c>
      <c r="I800" s="75">
        <v>640</v>
      </c>
      <c r="J800" s="75"/>
      <c r="K800" s="75"/>
      <c r="M800" s="92">
        <f t="shared" si="548"/>
        <v>3835.5</v>
      </c>
      <c r="N800" s="89">
        <f t="shared" si="600"/>
        <v>46477</v>
      </c>
      <c r="O800" s="89">
        <f t="shared" si="586"/>
        <v>50312.5</v>
      </c>
      <c r="P800" s="89">
        <f t="shared" si="587"/>
        <v>11377141.072500002</v>
      </c>
      <c r="Q800" s="89">
        <f t="shared" si="588"/>
        <v>680.75</v>
      </c>
    </row>
    <row r="801" spans="1:17">
      <c r="A801" s="5">
        <v>41741</v>
      </c>
      <c r="B801" s="8">
        <v>14</v>
      </c>
      <c r="C801" s="102">
        <f t="shared" si="580"/>
        <v>41734</v>
      </c>
      <c r="E801" s="96">
        <v>5745</v>
      </c>
      <c r="F801" s="96">
        <v>43180</v>
      </c>
      <c r="G801" s="80">
        <f t="shared" si="581"/>
        <v>48925</v>
      </c>
      <c r="H801" s="76">
        <v>10124287.220000001</v>
      </c>
      <c r="I801" s="75">
        <v>767</v>
      </c>
      <c r="J801" s="75"/>
      <c r="K801" s="75"/>
      <c r="M801" s="92">
        <f t="shared" si="548"/>
        <v>4295</v>
      </c>
      <c r="N801" s="89">
        <f t="shared" si="600"/>
        <v>45017.25</v>
      </c>
      <c r="O801" s="89">
        <f t="shared" si="586"/>
        <v>49312.25</v>
      </c>
      <c r="P801" s="89">
        <f t="shared" si="587"/>
        <v>10905942.8675</v>
      </c>
      <c r="Q801" s="89">
        <f t="shared" si="588"/>
        <v>691.75</v>
      </c>
    </row>
    <row r="802" spans="1:17">
      <c r="A802" s="5">
        <v>41748</v>
      </c>
      <c r="B802" s="8">
        <v>15</v>
      </c>
      <c r="C802" s="102">
        <f t="shared" si="580"/>
        <v>41741</v>
      </c>
      <c r="E802" s="96">
        <v>4168</v>
      </c>
      <c r="F802" s="96">
        <v>39094</v>
      </c>
      <c r="G802" s="80">
        <f t="shared" si="581"/>
        <v>43262</v>
      </c>
      <c r="H802" s="76">
        <v>8752744.1500000004</v>
      </c>
      <c r="I802" s="75">
        <v>709</v>
      </c>
      <c r="J802" s="75"/>
      <c r="K802" s="75"/>
      <c r="M802" s="92">
        <f t="shared" si="548"/>
        <v>4398.75</v>
      </c>
      <c r="N802" s="89">
        <f t="shared" si="600"/>
        <v>43206.5</v>
      </c>
      <c r="O802" s="89">
        <f t="shared" si="586"/>
        <v>47605.25</v>
      </c>
      <c r="P802" s="89">
        <f t="shared" si="587"/>
        <v>10215650.692499999</v>
      </c>
      <c r="Q802" s="89">
        <f t="shared" si="588"/>
        <v>702.5</v>
      </c>
    </row>
    <row r="803" spans="1:17">
      <c r="A803" s="5">
        <v>41755</v>
      </c>
      <c r="B803" s="8">
        <v>16</v>
      </c>
      <c r="C803" s="102">
        <f t="shared" si="580"/>
        <v>41748</v>
      </c>
      <c r="E803" s="96">
        <v>4402</v>
      </c>
      <c r="F803" s="96">
        <v>36503</v>
      </c>
      <c r="G803" s="80">
        <f t="shared" si="581"/>
        <v>40905</v>
      </c>
      <c r="H803" s="76">
        <v>8278818.0199999996</v>
      </c>
      <c r="I803" s="75">
        <v>706</v>
      </c>
      <c r="J803" s="75"/>
      <c r="K803" s="75"/>
      <c r="M803" s="92">
        <f t="shared" si="548"/>
        <v>4584.25</v>
      </c>
      <c r="N803" s="89">
        <f t="shared" si="600"/>
        <v>40949.25</v>
      </c>
      <c r="O803" s="89">
        <f t="shared" si="586"/>
        <v>45533.5</v>
      </c>
      <c r="P803" s="89">
        <f t="shared" si="587"/>
        <v>9489765.370000001</v>
      </c>
      <c r="Q803" s="89">
        <f t="shared" si="588"/>
        <v>705.5</v>
      </c>
    </row>
    <row r="804" spans="1:17">
      <c r="A804" s="5">
        <v>41762</v>
      </c>
      <c r="B804" s="8">
        <v>17</v>
      </c>
      <c r="C804" s="102">
        <f t="shared" si="580"/>
        <v>41755</v>
      </c>
      <c r="E804" s="96">
        <v>4222</v>
      </c>
      <c r="F804" s="96">
        <v>35241</v>
      </c>
      <c r="G804" s="80">
        <f t="shared" si="581"/>
        <v>39463</v>
      </c>
      <c r="H804" s="76">
        <v>8070572.4500000002</v>
      </c>
      <c r="I804" s="75">
        <v>670</v>
      </c>
      <c r="J804" s="75"/>
      <c r="K804" s="75"/>
      <c r="M804" s="92">
        <f t="shared" si="548"/>
        <v>4634.25</v>
      </c>
      <c r="N804" s="89">
        <f t="shared" si="600"/>
        <v>38504.5</v>
      </c>
      <c r="O804" s="89">
        <f t="shared" si="586"/>
        <v>43138.75</v>
      </c>
      <c r="P804" s="89">
        <f t="shared" si="587"/>
        <v>8806605.4600000009</v>
      </c>
      <c r="Q804" s="89">
        <f t="shared" si="588"/>
        <v>713</v>
      </c>
    </row>
    <row r="805" spans="1:17">
      <c r="A805" s="5">
        <v>41769</v>
      </c>
      <c r="B805" s="8">
        <v>18</v>
      </c>
      <c r="C805" s="102">
        <f t="shared" si="580"/>
        <v>41762</v>
      </c>
      <c r="E805" s="96">
        <v>3846</v>
      </c>
      <c r="F805" s="96">
        <v>34709</v>
      </c>
      <c r="G805" s="80">
        <f t="shared" si="581"/>
        <v>38555</v>
      </c>
      <c r="H805" s="76">
        <v>7795504.0899999999</v>
      </c>
      <c r="I805" s="75">
        <v>690</v>
      </c>
      <c r="J805" s="75"/>
      <c r="K805" s="75"/>
      <c r="M805" s="92">
        <f t="shared" si="548"/>
        <v>4159.5</v>
      </c>
      <c r="N805" s="89">
        <f t="shared" si="600"/>
        <v>36386.75</v>
      </c>
      <c r="O805" s="89">
        <f t="shared" si="586"/>
        <v>40546.25</v>
      </c>
      <c r="P805" s="89">
        <f t="shared" si="587"/>
        <v>8224409.6775000002</v>
      </c>
      <c r="Q805" s="89">
        <f t="shared" si="588"/>
        <v>693.75</v>
      </c>
    </row>
    <row r="806" spans="1:17">
      <c r="A806" s="5">
        <v>41776</v>
      </c>
      <c r="B806" s="8">
        <v>19</v>
      </c>
      <c r="C806" s="102">
        <f t="shared" si="580"/>
        <v>41769</v>
      </c>
      <c r="E806" s="96">
        <v>4203</v>
      </c>
      <c r="F806" s="96">
        <v>33026</v>
      </c>
      <c r="G806" s="80">
        <f t="shared" si="581"/>
        <v>37229</v>
      </c>
      <c r="H806" s="76">
        <v>7647428.0499999998</v>
      </c>
      <c r="I806" s="75">
        <v>735</v>
      </c>
      <c r="J806" s="75"/>
      <c r="K806" s="75"/>
      <c r="M806" s="92">
        <f t="shared" si="548"/>
        <v>4168.25</v>
      </c>
      <c r="N806" s="89">
        <f t="shared" si="600"/>
        <v>34869.75</v>
      </c>
      <c r="O806" s="89">
        <f t="shared" si="586"/>
        <v>39038</v>
      </c>
      <c r="P806" s="89">
        <f t="shared" si="587"/>
        <v>7948080.6524999999</v>
      </c>
      <c r="Q806" s="89">
        <f t="shared" si="588"/>
        <v>700.25</v>
      </c>
    </row>
    <row r="807" spans="1:17">
      <c r="A807" s="5">
        <v>41783</v>
      </c>
      <c r="B807" s="8">
        <v>20</v>
      </c>
      <c r="C807" s="102">
        <f t="shared" si="580"/>
        <v>41776</v>
      </c>
      <c r="E807" s="96">
        <v>4102</v>
      </c>
      <c r="F807" s="96">
        <v>32402</v>
      </c>
      <c r="G807" s="80">
        <f t="shared" si="581"/>
        <v>36504</v>
      </c>
      <c r="H807" s="76">
        <v>7760218.79</v>
      </c>
      <c r="I807" s="75">
        <v>668</v>
      </c>
      <c r="J807" s="75"/>
      <c r="K807" s="75"/>
      <c r="M807" s="92">
        <f t="shared" ref="M807:M870" si="601">AVERAGE(E804:E807)</f>
        <v>4093.25</v>
      </c>
      <c r="N807" s="89">
        <f t="shared" si="600"/>
        <v>33844.5</v>
      </c>
      <c r="O807" s="89">
        <f t="shared" si="586"/>
        <v>37937.75</v>
      </c>
      <c r="P807" s="89">
        <f t="shared" si="587"/>
        <v>7818430.8449999997</v>
      </c>
      <c r="Q807" s="89">
        <f t="shared" si="588"/>
        <v>690.75</v>
      </c>
    </row>
    <row r="808" spans="1:17">
      <c r="A808" s="5">
        <v>41790</v>
      </c>
      <c r="B808" s="8">
        <v>21</v>
      </c>
      <c r="C808" s="102">
        <f t="shared" si="580"/>
        <v>41783</v>
      </c>
      <c r="E808" s="96">
        <v>3564</v>
      </c>
      <c r="F808" s="96">
        <v>31327</v>
      </c>
      <c r="G808" s="80">
        <f t="shared" si="581"/>
        <v>34891</v>
      </c>
      <c r="H808" s="76">
        <v>7212462.96</v>
      </c>
      <c r="I808" s="75">
        <v>618</v>
      </c>
      <c r="J808" s="75"/>
      <c r="K808" s="75"/>
      <c r="M808" s="92">
        <f t="shared" si="601"/>
        <v>3928.75</v>
      </c>
      <c r="N808" s="89">
        <f t="shared" si="600"/>
        <v>32866</v>
      </c>
      <c r="O808" s="89">
        <f t="shared" si="586"/>
        <v>36794.75</v>
      </c>
      <c r="P808" s="89">
        <f t="shared" si="587"/>
        <v>7603903.4725000001</v>
      </c>
      <c r="Q808" s="89">
        <f t="shared" si="588"/>
        <v>677.75</v>
      </c>
    </row>
    <row r="809" spans="1:17">
      <c r="A809" s="5">
        <v>41797</v>
      </c>
      <c r="B809" s="8">
        <v>22</v>
      </c>
      <c r="C809" s="102">
        <f t="shared" si="580"/>
        <v>41790</v>
      </c>
      <c r="E809" s="96">
        <v>4267</v>
      </c>
      <c r="F809" s="96">
        <v>30635</v>
      </c>
      <c r="G809" s="80">
        <f t="shared" si="581"/>
        <v>34902</v>
      </c>
      <c r="H809" s="76">
        <v>7040060.9900000002</v>
      </c>
      <c r="I809" s="75">
        <v>592</v>
      </c>
      <c r="J809" s="75"/>
      <c r="K809" s="75"/>
      <c r="M809" s="92">
        <f t="shared" si="601"/>
        <v>4034</v>
      </c>
      <c r="N809" s="89">
        <f t="shared" si="600"/>
        <v>31847.5</v>
      </c>
      <c r="O809" s="89">
        <f t="shared" si="586"/>
        <v>35881.5</v>
      </c>
      <c r="P809" s="89">
        <f t="shared" si="587"/>
        <v>7415042.6974999998</v>
      </c>
      <c r="Q809" s="89">
        <f t="shared" si="588"/>
        <v>653.25</v>
      </c>
    </row>
    <row r="810" spans="1:17">
      <c r="A810" s="5">
        <v>41804</v>
      </c>
      <c r="B810" s="8">
        <v>23</v>
      </c>
      <c r="C810" s="102">
        <f t="shared" si="580"/>
        <v>41797</v>
      </c>
      <c r="E810" s="96">
        <v>3897</v>
      </c>
      <c r="F810" s="96">
        <v>29745</v>
      </c>
      <c r="G810" s="80">
        <f t="shared" si="581"/>
        <v>33642</v>
      </c>
      <c r="H810" s="76">
        <v>6879768.0099999998</v>
      </c>
      <c r="I810" s="75">
        <v>629</v>
      </c>
      <c r="J810" s="75"/>
      <c r="K810" s="75"/>
      <c r="M810" s="92">
        <f t="shared" si="601"/>
        <v>3957.5</v>
      </c>
      <c r="N810" s="89">
        <f t="shared" si="600"/>
        <v>31027.25</v>
      </c>
      <c r="O810" s="89">
        <f t="shared" si="586"/>
        <v>34984.75</v>
      </c>
      <c r="P810" s="89">
        <f t="shared" si="587"/>
        <v>7223127.6875</v>
      </c>
      <c r="Q810" s="89">
        <f t="shared" si="588"/>
        <v>626.75</v>
      </c>
    </row>
    <row r="811" spans="1:17">
      <c r="A811" s="5">
        <v>41811</v>
      </c>
      <c r="B811" s="8">
        <v>24</v>
      </c>
      <c r="C811" s="102">
        <f t="shared" si="580"/>
        <v>41804</v>
      </c>
      <c r="E811" s="96">
        <v>4043</v>
      </c>
      <c r="F811" s="96">
        <v>29299</v>
      </c>
      <c r="G811" s="80">
        <f t="shared" si="581"/>
        <v>33342</v>
      </c>
      <c r="H811" s="76">
        <v>6763424.2000000002</v>
      </c>
      <c r="I811" s="75">
        <v>636</v>
      </c>
      <c r="J811" s="75"/>
      <c r="K811" s="75"/>
      <c r="M811" s="92">
        <f t="shared" si="601"/>
        <v>3942.75</v>
      </c>
      <c r="N811" s="89">
        <f t="shared" si="600"/>
        <v>30251.5</v>
      </c>
      <c r="O811" s="89">
        <f t="shared" si="586"/>
        <v>34194.25</v>
      </c>
      <c r="P811" s="89">
        <f t="shared" si="587"/>
        <v>6973929.04</v>
      </c>
      <c r="Q811" s="89">
        <f t="shared" si="588"/>
        <v>618.75</v>
      </c>
    </row>
    <row r="812" spans="1:17">
      <c r="A812" s="5">
        <v>41818</v>
      </c>
      <c r="B812" s="8">
        <v>25</v>
      </c>
      <c r="C812" s="102">
        <f t="shared" si="580"/>
        <v>41811</v>
      </c>
      <c r="E812" s="96">
        <v>3886</v>
      </c>
      <c r="F812" s="96">
        <v>29176</v>
      </c>
      <c r="G812" s="80">
        <f t="shared" si="581"/>
        <v>33062</v>
      </c>
      <c r="H812" s="76">
        <v>6828722.2199999997</v>
      </c>
      <c r="I812" s="75">
        <v>640</v>
      </c>
      <c r="J812" s="75"/>
      <c r="K812" s="75"/>
      <c r="M812" s="92">
        <f t="shared" si="601"/>
        <v>4023.25</v>
      </c>
      <c r="N812" s="89">
        <f t="shared" si="600"/>
        <v>29713.75</v>
      </c>
      <c r="O812" s="89">
        <f t="shared" si="586"/>
        <v>33737</v>
      </c>
      <c r="P812" s="89">
        <f t="shared" si="587"/>
        <v>6877993.8549999995</v>
      </c>
      <c r="Q812" s="89">
        <f t="shared" si="588"/>
        <v>624.25</v>
      </c>
    </row>
    <row r="813" spans="1:17">
      <c r="A813" s="5">
        <v>41825</v>
      </c>
      <c r="B813" s="8">
        <v>26</v>
      </c>
      <c r="C813" s="102">
        <f t="shared" si="580"/>
        <v>41818</v>
      </c>
      <c r="E813" s="96">
        <v>3985</v>
      </c>
      <c r="F813" s="96">
        <v>28294</v>
      </c>
      <c r="G813" s="80">
        <f t="shared" si="581"/>
        <v>32279</v>
      </c>
      <c r="H813" s="76">
        <v>6630085.2699999996</v>
      </c>
      <c r="I813" s="75">
        <v>522</v>
      </c>
      <c r="J813" s="75"/>
      <c r="K813" s="75"/>
      <c r="M813" s="92">
        <f t="shared" si="601"/>
        <v>3952.75</v>
      </c>
      <c r="N813" s="89">
        <f t="shared" si="600"/>
        <v>29128.5</v>
      </c>
      <c r="O813" s="89">
        <f t="shared" si="586"/>
        <v>33081.25</v>
      </c>
      <c r="P813" s="89">
        <f t="shared" si="587"/>
        <v>6775499.9249999998</v>
      </c>
      <c r="Q813" s="89">
        <f t="shared" si="588"/>
        <v>606.75</v>
      </c>
    </row>
    <row r="814" spans="1:17">
      <c r="A814" s="5">
        <v>41832</v>
      </c>
      <c r="B814" s="8">
        <v>27</v>
      </c>
      <c r="C814" s="102">
        <f t="shared" si="580"/>
        <v>41825</v>
      </c>
      <c r="E814" s="96">
        <v>8733</v>
      </c>
      <c r="F814" s="96">
        <v>29198</v>
      </c>
      <c r="G814" s="80">
        <f t="shared" si="581"/>
        <v>37931</v>
      </c>
      <c r="H814" s="76">
        <v>6757484.3600000003</v>
      </c>
      <c r="I814" s="75">
        <v>889</v>
      </c>
      <c r="J814" s="75"/>
      <c r="K814" s="75"/>
      <c r="M814" s="92">
        <f t="shared" si="601"/>
        <v>5161.75</v>
      </c>
      <c r="N814" s="89">
        <f t="shared" si="600"/>
        <v>28991.75</v>
      </c>
      <c r="O814" s="89">
        <f t="shared" si="586"/>
        <v>34153.5</v>
      </c>
      <c r="P814" s="89">
        <f t="shared" si="587"/>
        <v>6744929.0124999993</v>
      </c>
      <c r="Q814" s="89">
        <f t="shared" si="588"/>
        <v>671.75</v>
      </c>
    </row>
    <row r="815" spans="1:17">
      <c r="A815" s="5">
        <v>41839</v>
      </c>
      <c r="B815" s="8">
        <v>28</v>
      </c>
      <c r="C815" s="102">
        <f t="shared" si="580"/>
        <v>41832</v>
      </c>
      <c r="E815" s="96">
        <v>4450</v>
      </c>
      <c r="F815" s="96">
        <v>30493</v>
      </c>
      <c r="G815" s="80">
        <f t="shared" si="581"/>
        <v>34943</v>
      </c>
      <c r="H815" s="76">
        <v>6421933.1600000001</v>
      </c>
      <c r="I815" s="75">
        <v>858</v>
      </c>
      <c r="J815" s="75"/>
      <c r="K815" s="75"/>
      <c r="M815" s="92">
        <f t="shared" si="601"/>
        <v>5263.5</v>
      </c>
      <c r="N815" s="89">
        <f t="shared" si="600"/>
        <v>29290.25</v>
      </c>
      <c r="O815" s="89">
        <f t="shared" si="586"/>
        <v>34553.75</v>
      </c>
      <c r="P815" s="89">
        <f t="shared" si="587"/>
        <v>6659556.2524999995</v>
      </c>
      <c r="Q815" s="89">
        <f t="shared" si="588"/>
        <v>727.25</v>
      </c>
    </row>
    <row r="816" spans="1:17">
      <c r="A816" s="5">
        <v>41846</v>
      </c>
      <c r="B816" s="8">
        <v>29</v>
      </c>
      <c r="C816" s="102">
        <f t="shared" si="580"/>
        <v>41839</v>
      </c>
      <c r="E816" s="96">
        <v>3954</v>
      </c>
      <c r="F816" s="96">
        <v>28145</v>
      </c>
      <c r="G816" s="80">
        <f t="shared" si="581"/>
        <v>32099</v>
      </c>
      <c r="H816" s="76">
        <v>6562340.6699999999</v>
      </c>
      <c r="I816" s="75">
        <v>596</v>
      </c>
      <c r="J816" s="75"/>
      <c r="K816" s="75"/>
      <c r="M816" s="92">
        <f t="shared" si="601"/>
        <v>5280.5</v>
      </c>
      <c r="N816" s="89">
        <f t="shared" si="600"/>
        <v>29032.5</v>
      </c>
      <c r="O816" s="89">
        <f t="shared" si="586"/>
        <v>34313</v>
      </c>
      <c r="P816" s="89">
        <f t="shared" si="587"/>
        <v>6592960.8650000002</v>
      </c>
      <c r="Q816" s="89">
        <f t="shared" si="588"/>
        <v>716.25</v>
      </c>
    </row>
    <row r="817" spans="1:17">
      <c r="A817" s="5">
        <v>41853</v>
      </c>
      <c r="B817" s="8">
        <v>30</v>
      </c>
      <c r="C817" s="102">
        <f t="shared" si="580"/>
        <v>41846</v>
      </c>
      <c r="E817" s="96">
        <v>4066</v>
      </c>
      <c r="F817" s="96">
        <v>27266</v>
      </c>
      <c r="G817" s="80">
        <f t="shared" si="581"/>
        <v>31332</v>
      </c>
      <c r="H817" s="76">
        <v>6437505.4299999997</v>
      </c>
      <c r="I817" s="75">
        <v>771</v>
      </c>
      <c r="J817" s="75"/>
      <c r="K817" s="75"/>
      <c r="M817" s="92">
        <f t="shared" si="601"/>
        <v>5300.75</v>
      </c>
      <c r="N817" s="89">
        <f t="shared" si="600"/>
        <v>28775.5</v>
      </c>
      <c r="O817" s="89">
        <f t="shared" si="586"/>
        <v>34076.25</v>
      </c>
      <c r="P817" s="89">
        <f t="shared" si="587"/>
        <v>6544815.9049999993</v>
      </c>
      <c r="Q817" s="89">
        <f t="shared" si="588"/>
        <v>778.5</v>
      </c>
    </row>
    <row r="818" spans="1:17">
      <c r="A818" s="5">
        <v>41860</v>
      </c>
      <c r="B818" s="8">
        <v>31</v>
      </c>
      <c r="C818" s="102">
        <f t="shared" si="580"/>
        <v>41853</v>
      </c>
      <c r="E818" s="96">
        <v>4114</v>
      </c>
      <c r="F818" s="96">
        <v>27269</v>
      </c>
      <c r="G818" s="80">
        <f t="shared" si="581"/>
        <v>31383</v>
      </c>
      <c r="H818" s="76">
        <v>6526516.3300000001</v>
      </c>
      <c r="I818" s="75">
        <v>794</v>
      </c>
      <c r="J818" s="75"/>
      <c r="K818" s="75"/>
      <c r="M818" s="92">
        <f t="shared" si="601"/>
        <v>4146</v>
      </c>
      <c r="N818" s="89">
        <f t="shared" si="600"/>
        <v>28293.25</v>
      </c>
      <c r="O818" s="89">
        <f t="shared" si="586"/>
        <v>32439.25</v>
      </c>
      <c r="P818" s="89">
        <f t="shared" si="587"/>
        <v>6487073.897499999</v>
      </c>
      <c r="Q818" s="89">
        <f t="shared" si="588"/>
        <v>754.75</v>
      </c>
    </row>
    <row r="819" spans="1:17">
      <c r="A819" s="5">
        <v>41867</v>
      </c>
      <c r="B819" s="8">
        <v>32</v>
      </c>
      <c r="C819" s="102">
        <f t="shared" si="580"/>
        <v>41860</v>
      </c>
      <c r="E819" s="96">
        <v>3855</v>
      </c>
      <c r="F819" s="96">
        <v>26843</v>
      </c>
      <c r="G819" s="80">
        <f t="shared" si="581"/>
        <v>30698</v>
      </c>
      <c r="H819" s="76">
        <v>6702025.3600000003</v>
      </c>
      <c r="I819" s="75">
        <v>698</v>
      </c>
      <c r="J819" s="75"/>
      <c r="K819" s="75"/>
      <c r="M819" s="92">
        <f t="shared" si="601"/>
        <v>3997.25</v>
      </c>
      <c r="N819" s="89">
        <f t="shared" si="600"/>
        <v>27380.75</v>
      </c>
      <c r="O819" s="89">
        <f t="shared" si="586"/>
        <v>31378</v>
      </c>
      <c r="P819" s="89">
        <f t="shared" si="587"/>
        <v>6557096.9474999998</v>
      </c>
      <c r="Q819" s="89">
        <f t="shared" si="588"/>
        <v>714.75</v>
      </c>
    </row>
    <row r="820" spans="1:17">
      <c r="A820" s="5">
        <v>41874</v>
      </c>
      <c r="B820" s="8">
        <v>33</v>
      </c>
      <c r="C820" s="102">
        <f t="shared" si="580"/>
        <v>41867</v>
      </c>
      <c r="E820" s="96">
        <v>3775</v>
      </c>
      <c r="F820" s="96">
        <v>26336</v>
      </c>
      <c r="G820" s="80">
        <f t="shared" si="581"/>
        <v>30111</v>
      </c>
      <c r="H820" s="76">
        <v>6279644.8899999997</v>
      </c>
      <c r="I820" s="75">
        <v>611</v>
      </c>
      <c r="J820" s="75"/>
      <c r="K820" s="75"/>
      <c r="M820" s="92">
        <f t="shared" si="601"/>
        <v>3952.5</v>
      </c>
      <c r="N820" s="89">
        <f t="shared" si="600"/>
        <v>26928.5</v>
      </c>
      <c r="O820" s="89">
        <f t="shared" si="586"/>
        <v>30881</v>
      </c>
      <c r="P820" s="89">
        <f t="shared" si="587"/>
        <v>6486423.0025000004</v>
      </c>
      <c r="Q820" s="89">
        <f t="shared" si="588"/>
        <v>718.5</v>
      </c>
    </row>
    <row r="821" spans="1:17">
      <c r="A821" s="5">
        <v>41881</v>
      </c>
      <c r="B821" s="8">
        <v>34</v>
      </c>
      <c r="C821" s="102">
        <f t="shared" si="580"/>
        <v>41874</v>
      </c>
      <c r="E821" s="96">
        <v>4071</v>
      </c>
      <c r="F821" s="96">
        <v>24545</v>
      </c>
      <c r="G821" s="80">
        <f t="shared" si="581"/>
        <v>28616</v>
      </c>
      <c r="H821" s="76">
        <v>6316834.6500000004</v>
      </c>
      <c r="I821" s="75">
        <v>599</v>
      </c>
      <c r="J821" s="75"/>
      <c r="K821" s="75"/>
      <c r="M821" s="92">
        <f t="shared" si="601"/>
        <v>3953.75</v>
      </c>
      <c r="N821" s="89">
        <f t="shared" si="600"/>
        <v>26248.25</v>
      </c>
      <c r="O821" s="89">
        <f t="shared" si="586"/>
        <v>30202</v>
      </c>
      <c r="P821" s="89">
        <f t="shared" si="587"/>
        <v>6456255.307500001</v>
      </c>
      <c r="Q821" s="89">
        <f t="shared" si="588"/>
        <v>675.5</v>
      </c>
    </row>
    <row r="822" spans="1:17">
      <c r="A822" s="5">
        <v>41888</v>
      </c>
      <c r="B822" s="8">
        <v>35</v>
      </c>
      <c r="C822" s="102">
        <f t="shared" si="580"/>
        <v>41881</v>
      </c>
      <c r="E822" s="96">
        <v>3790</v>
      </c>
      <c r="F822" s="96">
        <v>24165</v>
      </c>
      <c r="G822" s="80">
        <f t="shared" si="581"/>
        <v>27955</v>
      </c>
      <c r="H822" s="76">
        <v>6116856.2999999998</v>
      </c>
      <c r="I822" s="75">
        <v>539</v>
      </c>
      <c r="J822" s="75"/>
      <c r="K822" s="75"/>
      <c r="M822" s="92">
        <f t="shared" si="601"/>
        <v>3872.75</v>
      </c>
      <c r="N822" s="89">
        <f t="shared" si="600"/>
        <v>25472.25</v>
      </c>
      <c r="O822" s="89">
        <f t="shared" si="586"/>
        <v>29345</v>
      </c>
      <c r="P822" s="89">
        <f t="shared" si="587"/>
        <v>6353840.2999999998</v>
      </c>
      <c r="Q822" s="89">
        <f t="shared" si="588"/>
        <v>611.75</v>
      </c>
    </row>
    <row r="823" spans="1:17">
      <c r="A823" s="5">
        <v>41895</v>
      </c>
      <c r="B823" s="8">
        <v>36</v>
      </c>
      <c r="C823" s="102">
        <f t="shared" si="580"/>
        <v>41888</v>
      </c>
      <c r="E823" s="96">
        <v>3613</v>
      </c>
      <c r="F823" s="96">
        <v>24004</v>
      </c>
      <c r="G823" s="80">
        <f t="shared" si="581"/>
        <v>27617</v>
      </c>
      <c r="H823" s="76">
        <v>6215458.4199999999</v>
      </c>
      <c r="I823" s="75">
        <v>556</v>
      </c>
      <c r="J823" s="75"/>
      <c r="K823" s="75"/>
      <c r="M823" s="92">
        <f t="shared" si="601"/>
        <v>3812.25</v>
      </c>
      <c r="N823" s="89">
        <f t="shared" si="600"/>
        <v>24762.5</v>
      </c>
      <c r="O823" s="89">
        <f t="shared" si="586"/>
        <v>28574.75</v>
      </c>
      <c r="P823" s="89">
        <f t="shared" si="587"/>
        <v>6232198.5649999995</v>
      </c>
      <c r="Q823" s="89">
        <f t="shared" si="588"/>
        <v>576.25</v>
      </c>
    </row>
    <row r="824" spans="1:17">
      <c r="A824" s="5">
        <v>41902</v>
      </c>
      <c r="B824" s="8">
        <v>37</v>
      </c>
      <c r="C824" s="102">
        <f t="shared" si="580"/>
        <v>41895</v>
      </c>
      <c r="E824" s="96">
        <v>3279</v>
      </c>
      <c r="F824" s="96">
        <v>23715</v>
      </c>
      <c r="G824" s="80">
        <f t="shared" si="581"/>
        <v>26994</v>
      </c>
      <c r="H824" s="76">
        <v>6200774.4800000004</v>
      </c>
      <c r="I824" s="75">
        <v>570</v>
      </c>
      <c r="J824" s="75"/>
      <c r="K824" s="75"/>
      <c r="M824" s="92">
        <f t="shared" si="601"/>
        <v>3688.25</v>
      </c>
      <c r="N824" s="89">
        <f t="shared" si="600"/>
        <v>24107.25</v>
      </c>
      <c r="O824" s="89">
        <f t="shared" si="586"/>
        <v>27795.5</v>
      </c>
      <c r="P824" s="89">
        <f t="shared" si="587"/>
        <v>6212480.9624999994</v>
      </c>
      <c r="Q824" s="89">
        <f t="shared" si="588"/>
        <v>566</v>
      </c>
    </row>
    <row r="825" spans="1:17">
      <c r="A825" s="5">
        <v>41909</v>
      </c>
      <c r="B825" s="8">
        <v>38</v>
      </c>
      <c r="C825" s="102">
        <f t="shared" si="580"/>
        <v>41902</v>
      </c>
      <c r="E825" s="96">
        <v>3761</v>
      </c>
      <c r="F825" s="96">
        <v>23298</v>
      </c>
      <c r="G825" s="80">
        <f t="shared" si="581"/>
        <v>27059</v>
      </c>
      <c r="H825" s="76">
        <v>6078436.7199999997</v>
      </c>
      <c r="I825" s="75">
        <v>519</v>
      </c>
      <c r="J825" s="75"/>
      <c r="K825" s="75"/>
      <c r="M825" s="92">
        <f t="shared" si="601"/>
        <v>3610.75</v>
      </c>
      <c r="N825" s="89">
        <f t="shared" si="600"/>
        <v>23795.5</v>
      </c>
      <c r="O825" s="89">
        <f t="shared" si="586"/>
        <v>27406.25</v>
      </c>
      <c r="P825" s="89">
        <f t="shared" si="587"/>
        <v>6152881.4799999995</v>
      </c>
      <c r="Q825" s="89">
        <f t="shared" si="588"/>
        <v>546</v>
      </c>
    </row>
    <row r="826" spans="1:17">
      <c r="A826" s="5">
        <v>41916</v>
      </c>
      <c r="B826" s="8">
        <v>39</v>
      </c>
      <c r="C826" s="102">
        <f t="shared" si="580"/>
        <v>41909</v>
      </c>
      <c r="E826" s="96">
        <v>3983</v>
      </c>
      <c r="F826" s="96">
        <v>23520</v>
      </c>
      <c r="G826" s="80">
        <f t="shared" si="581"/>
        <v>27503</v>
      </c>
      <c r="H826" s="76">
        <v>6287528.3499999996</v>
      </c>
      <c r="I826" s="75">
        <v>523</v>
      </c>
      <c r="J826" s="75"/>
      <c r="K826" s="75"/>
      <c r="M826" s="92">
        <f t="shared" si="601"/>
        <v>3659</v>
      </c>
      <c r="N826" s="89">
        <f t="shared" si="600"/>
        <v>23634.25</v>
      </c>
      <c r="O826" s="89">
        <f t="shared" si="586"/>
        <v>27293.25</v>
      </c>
      <c r="P826" s="89">
        <f t="shared" si="587"/>
        <v>6195549.4924999997</v>
      </c>
      <c r="Q826" s="89">
        <f t="shared" si="588"/>
        <v>542</v>
      </c>
    </row>
    <row r="827" spans="1:17">
      <c r="A827" s="5">
        <v>41923</v>
      </c>
      <c r="B827" s="8">
        <v>40</v>
      </c>
      <c r="C827" s="102">
        <f t="shared" si="580"/>
        <v>41916</v>
      </c>
      <c r="E827" s="96">
        <v>4657</v>
      </c>
      <c r="F827" s="96">
        <v>23437</v>
      </c>
      <c r="G827" s="80">
        <f t="shared" si="581"/>
        <v>28094</v>
      </c>
      <c r="H827" s="76">
        <v>6054070.7000000002</v>
      </c>
      <c r="I827" s="75">
        <v>568</v>
      </c>
      <c r="J827" s="75"/>
      <c r="K827" s="75"/>
      <c r="M827" s="92">
        <f t="shared" si="601"/>
        <v>3920</v>
      </c>
      <c r="N827" s="89">
        <f t="shared" si="600"/>
        <v>23492.5</v>
      </c>
      <c r="O827" s="89">
        <f t="shared" si="586"/>
        <v>27412.5</v>
      </c>
      <c r="P827" s="89">
        <f t="shared" si="587"/>
        <v>6155202.5624999991</v>
      </c>
      <c r="Q827" s="89">
        <f t="shared" si="588"/>
        <v>545</v>
      </c>
    </row>
    <row r="828" spans="1:17">
      <c r="A828" s="5">
        <v>41930</v>
      </c>
      <c r="B828" s="8">
        <v>41</v>
      </c>
      <c r="C828" s="102">
        <f t="shared" si="580"/>
        <v>41923</v>
      </c>
      <c r="E828" s="96">
        <v>4217</v>
      </c>
      <c r="F828" s="96">
        <v>23435</v>
      </c>
      <c r="G828" s="80">
        <f t="shared" si="581"/>
        <v>27652</v>
      </c>
      <c r="H828" s="76">
        <v>5765845.7599999998</v>
      </c>
      <c r="I828" s="75">
        <v>595</v>
      </c>
      <c r="J828" s="75"/>
      <c r="K828" s="75"/>
      <c r="M828" s="92">
        <f t="shared" si="601"/>
        <v>4154.5</v>
      </c>
      <c r="N828" s="89">
        <f t="shared" si="600"/>
        <v>23422.5</v>
      </c>
      <c r="O828" s="89">
        <f t="shared" si="586"/>
        <v>27577</v>
      </c>
      <c r="P828" s="89">
        <f t="shared" si="587"/>
        <v>6046470.3825000003</v>
      </c>
      <c r="Q828" s="89">
        <f t="shared" si="588"/>
        <v>551.25</v>
      </c>
    </row>
    <row r="829" spans="1:17">
      <c r="A829" s="5">
        <v>41937</v>
      </c>
      <c r="B829" s="8">
        <v>42</v>
      </c>
      <c r="C829" s="102">
        <f t="shared" si="580"/>
        <v>41930</v>
      </c>
      <c r="E829" s="96">
        <v>3770</v>
      </c>
      <c r="F829" s="96">
        <v>23877</v>
      </c>
      <c r="G829" s="80">
        <f t="shared" si="581"/>
        <v>27647</v>
      </c>
      <c r="H829" s="76">
        <v>5890139.6799999997</v>
      </c>
      <c r="I829" s="75">
        <v>514</v>
      </c>
      <c r="J829" s="75"/>
      <c r="K829" s="75"/>
      <c r="M829" s="92">
        <f t="shared" si="601"/>
        <v>4156.75</v>
      </c>
      <c r="N829" s="89">
        <f t="shared" si="600"/>
        <v>23567.25</v>
      </c>
      <c r="O829" s="89">
        <f t="shared" si="586"/>
        <v>27724</v>
      </c>
      <c r="P829" s="89">
        <f t="shared" si="587"/>
        <v>5999396.1225000005</v>
      </c>
      <c r="Q829" s="89">
        <f t="shared" si="588"/>
        <v>550</v>
      </c>
    </row>
    <row r="830" spans="1:17">
      <c r="A830" s="5">
        <v>41944</v>
      </c>
      <c r="B830" s="8">
        <v>43</v>
      </c>
      <c r="C830" s="102">
        <f t="shared" si="580"/>
        <v>41937</v>
      </c>
      <c r="E830" s="96">
        <v>4221</v>
      </c>
      <c r="F830" s="96">
        <v>23722</v>
      </c>
      <c r="G830" s="80">
        <f t="shared" si="581"/>
        <v>27943</v>
      </c>
      <c r="H830" s="76">
        <v>5830780.0700000003</v>
      </c>
      <c r="I830" s="75">
        <v>487</v>
      </c>
      <c r="J830" s="75"/>
      <c r="K830" s="75"/>
      <c r="M830" s="92">
        <f t="shared" si="601"/>
        <v>4216.25</v>
      </c>
      <c r="N830" s="89">
        <f t="shared" si="600"/>
        <v>23617.75</v>
      </c>
      <c r="O830" s="89">
        <f t="shared" si="586"/>
        <v>27834</v>
      </c>
      <c r="P830" s="89">
        <f t="shared" si="587"/>
        <v>5885209.0525000002</v>
      </c>
      <c r="Q830" s="89">
        <f t="shared" si="588"/>
        <v>541</v>
      </c>
    </row>
    <row r="831" spans="1:17">
      <c r="A831" s="5">
        <v>41951</v>
      </c>
      <c r="B831" s="8">
        <v>44</v>
      </c>
      <c r="C831" s="102">
        <f t="shared" si="580"/>
        <v>41944</v>
      </c>
      <c r="E831" s="96">
        <v>4615</v>
      </c>
      <c r="F831" s="96">
        <v>24368</v>
      </c>
      <c r="G831" s="80">
        <f t="shared" si="581"/>
        <v>28983</v>
      </c>
      <c r="H831" s="76">
        <v>5786732.8499999996</v>
      </c>
      <c r="I831" s="75">
        <v>452</v>
      </c>
      <c r="J831" s="75"/>
      <c r="K831" s="75"/>
      <c r="M831" s="92">
        <f t="shared" si="601"/>
        <v>4205.75</v>
      </c>
      <c r="N831" s="89">
        <f t="shared" si="600"/>
        <v>23850.5</v>
      </c>
      <c r="O831" s="89">
        <f t="shared" si="586"/>
        <v>28056.25</v>
      </c>
      <c r="P831" s="89">
        <f t="shared" si="587"/>
        <v>5818374.5899999999</v>
      </c>
      <c r="Q831" s="89">
        <f t="shared" si="588"/>
        <v>512</v>
      </c>
    </row>
    <row r="832" spans="1:17">
      <c r="A832" s="5">
        <v>41958</v>
      </c>
      <c r="B832" s="8">
        <v>45</v>
      </c>
      <c r="C832" s="102">
        <f t="shared" si="580"/>
        <v>41951</v>
      </c>
      <c r="E832" s="96">
        <v>4770</v>
      </c>
      <c r="F832" s="96">
        <v>24603</v>
      </c>
      <c r="G832" s="80">
        <f t="shared" si="581"/>
        <v>29373</v>
      </c>
      <c r="H832" s="76">
        <v>5750453.9400000004</v>
      </c>
      <c r="I832" s="75">
        <v>496</v>
      </c>
      <c r="J832" s="75"/>
      <c r="K832" s="75"/>
      <c r="M832" s="92">
        <f t="shared" si="601"/>
        <v>4344</v>
      </c>
      <c r="N832" s="89">
        <f t="shared" si="600"/>
        <v>24142.5</v>
      </c>
      <c r="O832" s="89">
        <f t="shared" si="586"/>
        <v>28486.5</v>
      </c>
      <c r="P832" s="89">
        <f t="shared" si="587"/>
        <v>5814526.6350000007</v>
      </c>
      <c r="Q832" s="89">
        <f t="shared" si="588"/>
        <v>487.25</v>
      </c>
    </row>
    <row r="833" spans="1:17">
      <c r="A833" s="5">
        <v>41965</v>
      </c>
      <c r="B833" s="8">
        <v>46</v>
      </c>
      <c r="C833" s="102">
        <f t="shared" si="580"/>
        <v>41958</v>
      </c>
      <c r="E833" s="96">
        <v>6559</v>
      </c>
      <c r="F833" s="96">
        <v>25578</v>
      </c>
      <c r="G833" s="80">
        <f t="shared" si="581"/>
        <v>32137</v>
      </c>
      <c r="H833" s="76">
        <v>6080316.6399999997</v>
      </c>
      <c r="I833" s="75">
        <v>516</v>
      </c>
      <c r="J833" s="75"/>
      <c r="K833" s="75"/>
      <c r="M833" s="92">
        <f t="shared" si="601"/>
        <v>5041.25</v>
      </c>
      <c r="N833" s="89">
        <f t="shared" si="600"/>
        <v>24567.75</v>
      </c>
      <c r="O833" s="89">
        <f t="shared" si="586"/>
        <v>29609</v>
      </c>
      <c r="P833" s="89">
        <f t="shared" si="587"/>
        <v>5862070.875</v>
      </c>
      <c r="Q833" s="89">
        <f t="shared" si="588"/>
        <v>487.75</v>
      </c>
    </row>
    <row r="834" spans="1:17">
      <c r="A834" s="5">
        <v>41972</v>
      </c>
      <c r="B834" s="8">
        <v>47</v>
      </c>
      <c r="C834" s="102">
        <f t="shared" si="580"/>
        <v>41965</v>
      </c>
      <c r="E834" s="96">
        <v>5052</v>
      </c>
      <c r="F834" s="96">
        <v>26941</v>
      </c>
      <c r="G834" s="80">
        <f t="shared" si="581"/>
        <v>31993</v>
      </c>
      <c r="H834" s="76">
        <v>6095247.46</v>
      </c>
      <c r="I834" s="75">
        <v>506</v>
      </c>
      <c r="J834" s="75"/>
      <c r="K834" s="75"/>
      <c r="M834" s="92">
        <f t="shared" si="601"/>
        <v>5249</v>
      </c>
      <c r="N834" s="89">
        <f t="shared" si="600"/>
        <v>25372.5</v>
      </c>
      <c r="O834" s="89">
        <f t="shared" si="586"/>
        <v>30621.5</v>
      </c>
      <c r="P834" s="89">
        <f t="shared" si="587"/>
        <v>5928187.7225000001</v>
      </c>
      <c r="Q834" s="89">
        <f t="shared" si="588"/>
        <v>492.5</v>
      </c>
    </row>
    <row r="835" spans="1:17">
      <c r="A835" s="5">
        <v>41979</v>
      </c>
      <c r="B835" s="8">
        <v>48</v>
      </c>
      <c r="C835" s="102">
        <f t="shared" si="580"/>
        <v>41972</v>
      </c>
      <c r="E835" s="96">
        <v>5829</v>
      </c>
      <c r="F835" s="96">
        <v>30017</v>
      </c>
      <c r="G835" s="80">
        <f t="shared" si="581"/>
        <v>35846</v>
      </c>
      <c r="H835" s="76">
        <v>7097269.0700000003</v>
      </c>
      <c r="I835" s="75">
        <v>523</v>
      </c>
      <c r="J835" s="75"/>
      <c r="K835" s="75"/>
      <c r="M835" s="92">
        <f t="shared" si="601"/>
        <v>5552.5</v>
      </c>
      <c r="N835" s="89">
        <f t="shared" si="600"/>
        <v>26784.75</v>
      </c>
      <c r="O835" s="89">
        <f t="shared" si="586"/>
        <v>32337.25</v>
      </c>
      <c r="P835" s="89">
        <f t="shared" si="587"/>
        <v>6255821.7774999999</v>
      </c>
      <c r="Q835" s="89">
        <f t="shared" si="588"/>
        <v>510.25</v>
      </c>
    </row>
    <row r="836" spans="1:17">
      <c r="A836" s="5">
        <v>41986</v>
      </c>
      <c r="B836" s="8">
        <v>49</v>
      </c>
      <c r="C836" s="102">
        <f t="shared" si="580"/>
        <v>41979</v>
      </c>
      <c r="E836" s="96">
        <v>5230</v>
      </c>
      <c r="F836" s="96">
        <v>30283</v>
      </c>
      <c r="G836" s="80">
        <f t="shared" si="581"/>
        <v>35513</v>
      </c>
      <c r="H836" s="76">
        <v>7149064.96</v>
      </c>
      <c r="I836" s="75">
        <v>540</v>
      </c>
      <c r="J836" s="75"/>
      <c r="K836" s="75"/>
      <c r="M836" s="92">
        <f t="shared" si="601"/>
        <v>5667.5</v>
      </c>
      <c r="N836" s="89">
        <f t="shared" si="600"/>
        <v>28204.75</v>
      </c>
      <c r="O836" s="89">
        <f t="shared" si="586"/>
        <v>33872.25</v>
      </c>
      <c r="P836" s="89">
        <f t="shared" si="587"/>
        <v>6605474.5325000007</v>
      </c>
      <c r="Q836" s="89">
        <f t="shared" si="588"/>
        <v>521.25</v>
      </c>
    </row>
    <row r="837" spans="1:17">
      <c r="A837" s="5">
        <v>41993</v>
      </c>
      <c r="B837" s="8">
        <v>50</v>
      </c>
      <c r="C837" s="102">
        <f t="shared" ref="C837:C900" si="602">A836</f>
        <v>41986</v>
      </c>
      <c r="E837" s="96">
        <v>6295</v>
      </c>
      <c r="F837" s="96">
        <v>31224</v>
      </c>
      <c r="G837" s="80">
        <f t="shared" ref="G837:G900" si="603">E837+F837</f>
        <v>37519</v>
      </c>
      <c r="H837" s="76">
        <v>7362134.1600000001</v>
      </c>
      <c r="I837" s="75">
        <v>516</v>
      </c>
      <c r="J837" s="75"/>
      <c r="K837" s="75"/>
      <c r="M837" s="92">
        <f t="shared" si="601"/>
        <v>5601.5</v>
      </c>
      <c r="N837" s="89">
        <f t="shared" si="600"/>
        <v>29616.25</v>
      </c>
      <c r="O837" s="89">
        <f t="shared" si="586"/>
        <v>35217.75</v>
      </c>
      <c r="P837" s="89">
        <f t="shared" si="587"/>
        <v>6925928.9125000006</v>
      </c>
      <c r="Q837" s="89">
        <f t="shared" si="588"/>
        <v>521.25</v>
      </c>
    </row>
    <row r="838" spans="1:17">
      <c r="A838" s="5">
        <v>42000</v>
      </c>
      <c r="B838" s="8">
        <v>51</v>
      </c>
      <c r="C838" s="102">
        <f t="shared" si="602"/>
        <v>41993</v>
      </c>
      <c r="E838" s="96">
        <v>6161</v>
      </c>
      <c r="F838" s="96">
        <v>31460</v>
      </c>
      <c r="G838" s="80">
        <f t="shared" si="603"/>
        <v>37621</v>
      </c>
      <c r="H838" s="76">
        <v>7095700.0099999998</v>
      </c>
      <c r="I838" s="75">
        <v>463</v>
      </c>
      <c r="J838" s="75"/>
      <c r="K838" s="75"/>
      <c r="M838" s="92">
        <f t="shared" si="601"/>
        <v>5878.75</v>
      </c>
      <c r="N838" s="89">
        <f t="shared" si="600"/>
        <v>30746</v>
      </c>
      <c r="O838" s="89">
        <f t="shared" si="586"/>
        <v>36624.75</v>
      </c>
      <c r="P838" s="89">
        <f t="shared" si="587"/>
        <v>7176042.0500000007</v>
      </c>
      <c r="Q838" s="89">
        <f t="shared" si="588"/>
        <v>510.5</v>
      </c>
    </row>
    <row r="839" spans="1:17">
      <c r="A839" s="5">
        <v>42007</v>
      </c>
      <c r="B839" s="8">
        <v>52</v>
      </c>
      <c r="C839" s="102">
        <f t="shared" si="602"/>
        <v>42000</v>
      </c>
      <c r="E839" s="96">
        <v>7564</v>
      </c>
      <c r="F839" s="96">
        <v>35938</v>
      </c>
      <c r="G839" s="80">
        <f t="shared" si="603"/>
        <v>43502</v>
      </c>
      <c r="H839" s="76">
        <v>8228730</v>
      </c>
      <c r="I839" s="75">
        <v>484</v>
      </c>
      <c r="J839" s="75"/>
      <c r="K839" s="75"/>
      <c r="M839" s="92">
        <f t="shared" si="601"/>
        <v>6312.5</v>
      </c>
      <c r="N839" s="89">
        <f t="shared" si="600"/>
        <v>32226.25</v>
      </c>
      <c r="O839" s="89">
        <f t="shared" si="586"/>
        <v>38538.75</v>
      </c>
      <c r="P839" s="89">
        <f t="shared" si="587"/>
        <v>7458907.2825000007</v>
      </c>
      <c r="Q839" s="89">
        <f t="shared" si="588"/>
        <v>500.75</v>
      </c>
    </row>
    <row r="840" spans="1:17">
      <c r="A840" s="5">
        <v>42014</v>
      </c>
      <c r="B840" s="8">
        <v>1</v>
      </c>
      <c r="C840" s="102">
        <f t="shared" si="602"/>
        <v>42007</v>
      </c>
      <c r="E840" s="96">
        <v>13722</v>
      </c>
      <c r="F840" s="96">
        <v>38738</v>
      </c>
      <c r="G840" s="80">
        <f t="shared" si="603"/>
        <v>52460</v>
      </c>
      <c r="H840" s="76">
        <v>9146997.0399999991</v>
      </c>
      <c r="I840" s="75">
        <v>549</v>
      </c>
      <c r="J840" s="75"/>
      <c r="K840" s="75"/>
      <c r="M840" s="92">
        <f t="shared" si="601"/>
        <v>8435.5</v>
      </c>
      <c r="N840" s="89">
        <f t="shared" si="600"/>
        <v>34340</v>
      </c>
      <c r="O840" s="89">
        <f t="shared" ref="O840:O903" si="604">AVERAGE(G837:G840)</f>
        <v>42775.5</v>
      </c>
      <c r="P840" s="89">
        <f t="shared" ref="P840:P903" si="605">AVERAGE(H837:H840)</f>
        <v>7958390.3025000002</v>
      </c>
      <c r="Q840" s="89">
        <f t="shared" ref="Q840:Q903" si="606">AVERAGE(I837:I840)</f>
        <v>503</v>
      </c>
    </row>
    <row r="841" spans="1:17">
      <c r="A841" s="5">
        <v>42021</v>
      </c>
      <c r="B841" s="8">
        <v>2</v>
      </c>
      <c r="C841" s="102">
        <f t="shared" si="602"/>
        <v>42014</v>
      </c>
      <c r="E841" s="96">
        <v>6765</v>
      </c>
      <c r="F841" s="96">
        <v>43927</v>
      </c>
      <c r="G841" s="80">
        <f t="shared" si="603"/>
        <v>50692</v>
      </c>
      <c r="H841" s="76">
        <v>10354568.039999999</v>
      </c>
      <c r="I841" s="75">
        <v>585</v>
      </c>
      <c r="J841" s="75"/>
      <c r="K841" s="75"/>
      <c r="M841" s="92">
        <f t="shared" si="601"/>
        <v>8553</v>
      </c>
      <c r="N841" s="89">
        <f t="shared" si="600"/>
        <v>37515.75</v>
      </c>
      <c r="O841" s="89">
        <f t="shared" si="604"/>
        <v>46068.75</v>
      </c>
      <c r="P841" s="89">
        <f t="shared" si="605"/>
        <v>8706498.772499999</v>
      </c>
      <c r="Q841" s="89">
        <f t="shared" si="606"/>
        <v>520.25</v>
      </c>
    </row>
    <row r="842" spans="1:17">
      <c r="A842" s="5">
        <v>42028</v>
      </c>
      <c r="B842" s="8">
        <v>3</v>
      </c>
      <c r="C842" s="102">
        <f t="shared" si="602"/>
        <v>42021</v>
      </c>
      <c r="E842" s="96">
        <v>4642</v>
      </c>
      <c r="F842" s="96">
        <v>41190</v>
      </c>
      <c r="G842" s="80">
        <f t="shared" si="603"/>
        <v>45832</v>
      </c>
      <c r="H842" s="76">
        <v>9874034.8499999996</v>
      </c>
      <c r="I842" s="75">
        <v>539</v>
      </c>
      <c r="J842" s="75"/>
      <c r="K842" s="75"/>
      <c r="M842" s="92">
        <f t="shared" si="601"/>
        <v>8173.25</v>
      </c>
      <c r="N842" s="89">
        <f t="shared" si="600"/>
        <v>39948.25</v>
      </c>
      <c r="O842" s="89">
        <f t="shared" si="604"/>
        <v>48121.5</v>
      </c>
      <c r="P842" s="89">
        <f t="shared" si="605"/>
        <v>9401082.4824999999</v>
      </c>
      <c r="Q842" s="89">
        <f t="shared" si="606"/>
        <v>539.25</v>
      </c>
    </row>
    <row r="843" spans="1:17">
      <c r="A843" s="5">
        <v>42035</v>
      </c>
      <c r="B843" s="8">
        <v>4</v>
      </c>
      <c r="C843" s="102">
        <f t="shared" si="602"/>
        <v>42028</v>
      </c>
      <c r="E843" s="96">
        <v>4891</v>
      </c>
      <c r="F843" s="96">
        <v>40306</v>
      </c>
      <c r="G843" s="80">
        <f t="shared" si="603"/>
        <v>45197</v>
      </c>
      <c r="H843" s="76">
        <v>9909313.7899999991</v>
      </c>
      <c r="I843" s="75">
        <v>515</v>
      </c>
      <c r="M843" s="92">
        <f t="shared" si="601"/>
        <v>7505</v>
      </c>
      <c r="N843" s="89">
        <f t="shared" si="600"/>
        <v>41040.25</v>
      </c>
      <c r="O843" s="89">
        <f t="shared" si="604"/>
        <v>48545.25</v>
      </c>
      <c r="P843" s="89">
        <f t="shared" si="605"/>
        <v>9821228.4299999997</v>
      </c>
      <c r="Q843" s="89">
        <f t="shared" si="606"/>
        <v>547</v>
      </c>
    </row>
    <row r="844" spans="1:17">
      <c r="A844" s="5">
        <v>42042</v>
      </c>
      <c r="B844" s="8">
        <v>5</v>
      </c>
      <c r="C844" s="102">
        <f t="shared" si="602"/>
        <v>42035</v>
      </c>
      <c r="E844" s="96">
        <v>4550</v>
      </c>
      <c r="F844" s="96">
        <v>40154</v>
      </c>
      <c r="G844" s="80">
        <f t="shared" si="603"/>
        <v>44704</v>
      </c>
      <c r="H844" s="76">
        <v>9913988.7699999996</v>
      </c>
      <c r="I844" s="75">
        <v>513</v>
      </c>
      <c r="M844" s="92">
        <f t="shared" si="601"/>
        <v>5212</v>
      </c>
      <c r="N844" s="89">
        <f t="shared" si="600"/>
        <v>41394.25</v>
      </c>
      <c r="O844" s="89">
        <f t="shared" si="604"/>
        <v>46606.25</v>
      </c>
      <c r="P844" s="89">
        <f t="shared" si="605"/>
        <v>10012976.362500001</v>
      </c>
      <c r="Q844" s="89">
        <f t="shared" si="606"/>
        <v>538</v>
      </c>
    </row>
    <row r="845" spans="1:17">
      <c r="A845" s="5">
        <v>42049</v>
      </c>
      <c r="B845" s="8">
        <v>6</v>
      </c>
      <c r="C845" s="102">
        <f t="shared" si="602"/>
        <v>42042</v>
      </c>
      <c r="E845" s="96">
        <v>4194</v>
      </c>
      <c r="F845" s="96">
        <v>39793</v>
      </c>
      <c r="G845" s="80">
        <f t="shared" si="603"/>
        <v>43987</v>
      </c>
      <c r="H845" s="76">
        <v>9803749.5399999991</v>
      </c>
      <c r="I845" s="75">
        <v>554</v>
      </c>
      <c r="M845" s="92">
        <f t="shared" si="601"/>
        <v>4569.25</v>
      </c>
      <c r="N845" s="89">
        <f t="shared" si="600"/>
        <v>40360.75</v>
      </c>
      <c r="O845" s="89">
        <f t="shared" si="604"/>
        <v>44930</v>
      </c>
      <c r="P845" s="89">
        <f t="shared" si="605"/>
        <v>9875271.7375000007</v>
      </c>
      <c r="Q845" s="89">
        <f t="shared" si="606"/>
        <v>530.25</v>
      </c>
    </row>
    <row r="846" spans="1:17">
      <c r="A846" s="5">
        <v>42056</v>
      </c>
      <c r="B846" s="8">
        <v>7</v>
      </c>
      <c r="C846" s="102">
        <f t="shared" si="602"/>
        <v>42049</v>
      </c>
      <c r="E846" s="96">
        <v>5038</v>
      </c>
      <c r="F846" s="96">
        <v>38771</v>
      </c>
      <c r="G846" s="80">
        <f t="shared" si="603"/>
        <v>43809</v>
      </c>
      <c r="H846" s="76">
        <v>9560195.9199999999</v>
      </c>
      <c r="I846" s="75">
        <v>507</v>
      </c>
      <c r="M846" s="92">
        <f t="shared" si="601"/>
        <v>4668.25</v>
      </c>
      <c r="N846" s="89">
        <f t="shared" si="600"/>
        <v>39756</v>
      </c>
      <c r="O846" s="89">
        <f t="shared" si="604"/>
        <v>44424.25</v>
      </c>
      <c r="P846" s="89">
        <f t="shared" si="605"/>
        <v>9796812.004999999</v>
      </c>
      <c r="Q846" s="89">
        <f t="shared" si="606"/>
        <v>522.25</v>
      </c>
    </row>
    <row r="847" spans="1:17">
      <c r="A847" s="5">
        <v>42063</v>
      </c>
      <c r="B847" s="8">
        <v>8</v>
      </c>
      <c r="C847" s="102">
        <f t="shared" si="602"/>
        <v>42056</v>
      </c>
      <c r="E847" s="96">
        <v>4963</v>
      </c>
      <c r="F847" s="96">
        <v>39951</v>
      </c>
      <c r="G847" s="80">
        <f t="shared" si="603"/>
        <v>44914</v>
      </c>
      <c r="H847" s="76">
        <v>10006675.15</v>
      </c>
      <c r="I847" s="75">
        <v>490</v>
      </c>
      <c r="M847" s="92">
        <f t="shared" si="601"/>
        <v>4686.25</v>
      </c>
      <c r="N847" s="89">
        <f t="shared" si="600"/>
        <v>39667.25</v>
      </c>
      <c r="O847" s="89">
        <f t="shared" si="604"/>
        <v>44353.5</v>
      </c>
      <c r="P847" s="89">
        <f t="shared" si="605"/>
        <v>9821152.3449999988</v>
      </c>
      <c r="Q847" s="89">
        <f t="shared" si="606"/>
        <v>516</v>
      </c>
    </row>
    <row r="848" spans="1:17">
      <c r="A848" s="5">
        <v>42070</v>
      </c>
      <c r="B848" s="8">
        <v>9</v>
      </c>
      <c r="C848" s="102">
        <f t="shared" si="602"/>
        <v>42063</v>
      </c>
      <c r="E848" s="96">
        <v>4061</v>
      </c>
      <c r="F848" s="96">
        <v>39715</v>
      </c>
      <c r="G848" s="80">
        <f t="shared" si="603"/>
        <v>43776</v>
      </c>
      <c r="H848" s="76">
        <v>10066382.43</v>
      </c>
      <c r="I848" s="75">
        <v>520</v>
      </c>
      <c r="M848" s="92">
        <f t="shared" si="601"/>
        <v>4564</v>
      </c>
      <c r="N848" s="89">
        <f t="shared" si="600"/>
        <v>39557.5</v>
      </c>
      <c r="O848" s="89">
        <f t="shared" si="604"/>
        <v>44121.5</v>
      </c>
      <c r="P848" s="89">
        <f t="shared" si="605"/>
        <v>9859250.7599999998</v>
      </c>
      <c r="Q848" s="89">
        <f t="shared" si="606"/>
        <v>517.75</v>
      </c>
    </row>
    <row r="849" spans="1:17">
      <c r="A849" s="5">
        <v>42077</v>
      </c>
      <c r="B849" s="8">
        <v>10</v>
      </c>
      <c r="C849" s="102">
        <f t="shared" si="602"/>
        <v>42070</v>
      </c>
      <c r="E849" s="96">
        <v>3277</v>
      </c>
      <c r="F849" s="96">
        <v>38232</v>
      </c>
      <c r="G849" s="80">
        <f t="shared" si="603"/>
        <v>41509</v>
      </c>
      <c r="H849" s="76">
        <v>9795252.2300000004</v>
      </c>
      <c r="I849" s="75">
        <v>448</v>
      </c>
      <c r="M849" s="92">
        <f t="shared" si="601"/>
        <v>4334.75</v>
      </c>
      <c r="N849" s="89">
        <f t="shared" si="600"/>
        <v>39167.25</v>
      </c>
      <c r="O849" s="89">
        <f t="shared" si="604"/>
        <v>43502</v>
      </c>
      <c r="P849" s="89">
        <f t="shared" si="605"/>
        <v>9857126.432500001</v>
      </c>
      <c r="Q849" s="89">
        <f t="shared" si="606"/>
        <v>491.25</v>
      </c>
    </row>
    <row r="850" spans="1:17">
      <c r="A850" s="5">
        <v>42084</v>
      </c>
      <c r="B850" s="8">
        <v>11</v>
      </c>
      <c r="C850" s="102">
        <f t="shared" si="602"/>
        <v>42077</v>
      </c>
      <c r="E850" s="96">
        <v>3169</v>
      </c>
      <c r="F850" s="96">
        <v>35508</v>
      </c>
      <c r="G850" s="80">
        <f t="shared" si="603"/>
        <v>38677</v>
      </c>
      <c r="H850" s="76">
        <v>9167661.1199999992</v>
      </c>
      <c r="I850" s="75">
        <v>471</v>
      </c>
      <c r="M850" s="92">
        <f t="shared" si="601"/>
        <v>3867.5</v>
      </c>
      <c r="N850" s="89">
        <f t="shared" si="600"/>
        <v>38351.5</v>
      </c>
      <c r="O850" s="89">
        <f t="shared" si="604"/>
        <v>42219</v>
      </c>
      <c r="P850" s="89">
        <f t="shared" si="605"/>
        <v>9758992.7324999999</v>
      </c>
      <c r="Q850" s="89">
        <f t="shared" si="606"/>
        <v>482.25</v>
      </c>
    </row>
    <row r="851" spans="1:17">
      <c r="A851" s="5">
        <v>42091</v>
      </c>
      <c r="B851" s="8">
        <v>12</v>
      </c>
      <c r="C851" s="102">
        <f t="shared" si="602"/>
        <v>42084</v>
      </c>
      <c r="E851" s="96">
        <v>3499</v>
      </c>
      <c r="F851" s="96">
        <v>32594</v>
      </c>
      <c r="G851" s="80">
        <f t="shared" si="603"/>
        <v>36093</v>
      </c>
      <c r="H851" s="76">
        <v>8340354.7000000002</v>
      </c>
      <c r="I851" s="75">
        <v>397</v>
      </c>
      <c r="M851" s="92">
        <f t="shared" si="601"/>
        <v>3501.5</v>
      </c>
      <c r="N851" s="89">
        <f t="shared" si="600"/>
        <v>36512.25</v>
      </c>
      <c r="O851" s="89">
        <f t="shared" si="604"/>
        <v>40013.75</v>
      </c>
      <c r="P851" s="89">
        <f t="shared" si="605"/>
        <v>9342412.620000001</v>
      </c>
      <c r="Q851" s="89">
        <f t="shared" si="606"/>
        <v>459</v>
      </c>
    </row>
    <row r="852" spans="1:17">
      <c r="A852" s="5">
        <v>42098</v>
      </c>
      <c r="B852" s="8">
        <v>13</v>
      </c>
      <c r="C852" s="102">
        <f t="shared" si="602"/>
        <v>42091</v>
      </c>
      <c r="E852" s="96">
        <v>3100</v>
      </c>
      <c r="F852" s="96">
        <v>30658</v>
      </c>
      <c r="G852" s="80">
        <f t="shared" si="603"/>
        <v>33758</v>
      </c>
      <c r="H852" s="76">
        <v>7913418.2699999996</v>
      </c>
      <c r="I852" s="75">
        <v>449</v>
      </c>
      <c r="M852" s="92">
        <f t="shared" si="601"/>
        <v>3261.25</v>
      </c>
      <c r="N852" s="89">
        <f t="shared" si="600"/>
        <v>34248</v>
      </c>
      <c r="O852" s="89">
        <f t="shared" si="604"/>
        <v>37509.25</v>
      </c>
      <c r="P852" s="89">
        <f t="shared" si="605"/>
        <v>8804171.5800000001</v>
      </c>
      <c r="Q852" s="89">
        <f t="shared" si="606"/>
        <v>441.25</v>
      </c>
    </row>
    <row r="853" spans="1:17">
      <c r="A853" s="5">
        <v>42105</v>
      </c>
      <c r="B853" s="8">
        <v>14</v>
      </c>
      <c r="C853" s="102">
        <f t="shared" si="602"/>
        <v>42098</v>
      </c>
      <c r="E853" s="96">
        <v>4567</v>
      </c>
      <c r="F853" s="96">
        <v>28508</v>
      </c>
      <c r="G853" s="80">
        <f t="shared" si="603"/>
        <v>33075</v>
      </c>
      <c r="H853" s="76">
        <v>7272994.3899999997</v>
      </c>
      <c r="I853" s="75">
        <v>491</v>
      </c>
      <c r="M853" s="92">
        <f t="shared" si="601"/>
        <v>3583.75</v>
      </c>
      <c r="N853" s="89">
        <f t="shared" ref="N853:N894" si="607">AVERAGE(F850:F853)</f>
        <v>31817</v>
      </c>
      <c r="O853" s="89">
        <f t="shared" si="604"/>
        <v>35400.75</v>
      </c>
      <c r="P853" s="89">
        <f t="shared" si="605"/>
        <v>8173607.1200000001</v>
      </c>
      <c r="Q853" s="89">
        <f t="shared" si="606"/>
        <v>452</v>
      </c>
    </row>
    <row r="854" spans="1:17">
      <c r="A854" s="5">
        <v>42112</v>
      </c>
      <c r="B854" s="8">
        <v>15</v>
      </c>
      <c r="C854" s="102">
        <f t="shared" si="602"/>
        <v>42105</v>
      </c>
      <c r="E854" s="96">
        <v>3523</v>
      </c>
      <c r="F854" s="96">
        <v>27630</v>
      </c>
      <c r="G854" s="80">
        <f t="shared" si="603"/>
        <v>31153</v>
      </c>
      <c r="H854" s="76">
        <v>6970007.3399999999</v>
      </c>
      <c r="I854" s="75">
        <v>513</v>
      </c>
      <c r="M854" s="92">
        <f t="shared" si="601"/>
        <v>3672.25</v>
      </c>
      <c r="N854" s="89">
        <f t="shared" si="607"/>
        <v>29847.5</v>
      </c>
      <c r="O854" s="89">
        <f t="shared" si="604"/>
        <v>33519.75</v>
      </c>
      <c r="P854" s="89">
        <f t="shared" si="605"/>
        <v>7624193.6749999998</v>
      </c>
      <c r="Q854" s="89">
        <f t="shared" si="606"/>
        <v>462.5</v>
      </c>
    </row>
    <row r="855" spans="1:17">
      <c r="A855" s="5">
        <v>42119</v>
      </c>
      <c r="B855" s="8">
        <v>16</v>
      </c>
      <c r="C855" s="102">
        <f t="shared" si="602"/>
        <v>42112</v>
      </c>
      <c r="E855" s="96">
        <v>3365</v>
      </c>
      <c r="F855" s="96">
        <v>25539</v>
      </c>
      <c r="G855" s="80">
        <f t="shared" si="603"/>
        <v>28904</v>
      </c>
      <c r="H855" s="76">
        <v>6420658.7800000003</v>
      </c>
      <c r="I855" s="75">
        <v>509</v>
      </c>
      <c r="M855" s="92">
        <f t="shared" si="601"/>
        <v>3638.75</v>
      </c>
      <c r="N855" s="89">
        <f t="shared" si="607"/>
        <v>28083.75</v>
      </c>
      <c r="O855" s="89">
        <f t="shared" si="604"/>
        <v>31722.5</v>
      </c>
      <c r="P855" s="89">
        <f t="shared" si="605"/>
        <v>7144269.6950000003</v>
      </c>
      <c r="Q855" s="89">
        <f t="shared" si="606"/>
        <v>490.5</v>
      </c>
    </row>
    <row r="856" spans="1:17">
      <c r="A856" s="5">
        <v>42126</v>
      </c>
      <c r="B856" s="8">
        <v>17</v>
      </c>
      <c r="C856" s="102">
        <f t="shared" si="602"/>
        <v>42119</v>
      </c>
      <c r="E856" s="96">
        <v>3420</v>
      </c>
      <c r="F856" s="96">
        <v>24147</v>
      </c>
      <c r="G856" s="80">
        <f t="shared" si="603"/>
        <v>27567</v>
      </c>
      <c r="H856" s="76">
        <v>6241668.5300000003</v>
      </c>
      <c r="I856" s="75">
        <v>471</v>
      </c>
      <c r="M856" s="92">
        <f t="shared" si="601"/>
        <v>3718.75</v>
      </c>
      <c r="N856" s="89">
        <f t="shared" si="607"/>
        <v>26456</v>
      </c>
      <c r="O856" s="89">
        <f t="shared" si="604"/>
        <v>30174.75</v>
      </c>
      <c r="P856" s="89">
        <f t="shared" si="605"/>
        <v>6726332.2600000007</v>
      </c>
      <c r="Q856" s="89">
        <f t="shared" si="606"/>
        <v>496</v>
      </c>
    </row>
    <row r="857" spans="1:17">
      <c r="A857" s="5">
        <v>42133</v>
      </c>
      <c r="B857" s="8">
        <v>18</v>
      </c>
      <c r="C857" s="102">
        <f t="shared" si="602"/>
        <v>42126</v>
      </c>
      <c r="E857" s="96">
        <v>3234</v>
      </c>
      <c r="F857" s="96">
        <v>23505</v>
      </c>
      <c r="G857" s="80">
        <f t="shared" si="603"/>
        <v>26739</v>
      </c>
      <c r="H857" s="76">
        <v>5925588.5599999996</v>
      </c>
      <c r="I857" s="75">
        <v>457</v>
      </c>
      <c r="M857" s="92">
        <f t="shared" si="601"/>
        <v>3385.5</v>
      </c>
      <c r="N857" s="89">
        <f t="shared" si="607"/>
        <v>25205.25</v>
      </c>
      <c r="O857" s="89">
        <f t="shared" si="604"/>
        <v>28590.75</v>
      </c>
      <c r="P857" s="89">
        <f t="shared" si="605"/>
        <v>6389480.8025000002</v>
      </c>
      <c r="Q857" s="89">
        <f t="shared" si="606"/>
        <v>487.5</v>
      </c>
    </row>
    <row r="858" spans="1:17">
      <c r="A858" s="5">
        <v>42140</v>
      </c>
      <c r="B858" s="8">
        <v>19</v>
      </c>
      <c r="C858" s="102">
        <f t="shared" si="602"/>
        <v>42133</v>
      </c>
      <c r="E858" s="96">
        <v>3377</v>
      </c>
      <c r="F858" s="96">
        <v>23111</v>
      </c>
      <c r="G858" s="80">
        <f t="shared" si="603"/>
        <v>26488</v>
      </c>
      <c r="H858" s="76">
        <v>5995151.5999999996</v>
      </c>
      <c r="I858" s="75">
        <v>469</v>
      </c>
      <c r="M858" s="92">
        <f t="shared" si="601"/>
        <v>3349</v>
      </c>
      <c r="N858" s="89">
        <f t="shared" si="607"/>
        <v>24075.5</v>
      </c>
      <c r="O858" s="89">
        <f t="shared" si="604"/>
        <v>27424.5</v>
      </c>
      <c r="P858" s="89">
        <f t="shared" si="605"/>
        <v>6145766.8674999997</v>
      </c>
      <c r="Q858" s="89">
        <f t="shared" si="606"/>
        <v>476.5</v>
      </c>
    </row>
    <row r="859" spans="1:17">
      <c r="A859" s="5">
        <v>42147</v>
      </c>
      <c r="B859" s="8">
        <v>20</v>
      </c>
      <c r="C859" s="102">
        <f t="shared" si="602"/>
        <v>42140</v>
      </c>
      <c r="E859" s="96">
        <v>3290</v>
      </c>
      <c r="F859" s="96">
        <v>22834</v>
      </c>
      <c r="G859" s="80">
        <f t="shared" si="603"/>
        <v>26124</v>
      </c>
      <c r="H859" s="76">
        <v>5908104.0899999999</v>
      </c>
      <c r="I859" s="75">
        <v>482</v>
      </c>
      <c r="M859" s="92">
        <f t="shared" si="601"/>
        <v>3330.25</v>
      </c>
      <c r="N859" s="89">
        <f t="shared" si="607"/>
        <v>23399.25</v>
      </c>
      <c r="O859" s="89">
        <f t="shared" si="604"/>
        <v>26729.5</v>
      </c>
      <c r="P859" s="89">
        <f t="shared" si="605"/>
        <v>6017628.1949999994</v>
      </c>
      <c r="Q859" s="89">
        <f t="shared" si="606"/>
        <v>469.75</v>
      </c>
    </row>
    <row r="860" spans="1:17">
      <c r="A860" s="5">
        <v>42154</v>
      </c>
      <c r="B860" s="8">
        <v>21</v>
      </c>
      <c r="C860" s="102">
        <f t="shared" si="602"/>
        <v>42147</v>
      </c>
      <c r="E860" s="96">
        <v>3049</v>
      </c>
      <c r="F860" s="96">
        <v>22106</v>
      </c>
      <c r="G860" s="80">
        <f t="shared" si="603"/>
        <v>25155</v>
      </c>
      <c r="H860" s="76">
        <v>5614786.7800000003</v>
      </c>
      <c r="I860" s="75">
        <v>462</v>
      </c>
      <c r="M860" s="92">
        <f t="shared" si="601"/>
        <v>3237.5</v>
      </c>
      <c r="N860" s="89">
        <f t="shared" si="607"/>
        <v>22889</v>
      </c>
      <c r="O860" s="89">
        <f t="shared" si="604"/>
        <v>26126.5</v>
      </c>
      <c r="P860" s="89">
        <f t="shared" si="605"/>
        <v>5860907.7575000003</v>
      </c>
      <c r="Q860" s="89">
        <f t="shared" si="606"/>
        <v>467.5</v>
      </c>
    </row>
    <row r="861" spans="1:17">
      <c r="A861" s="5">
        <v>42161</v>
      </c>
      <c r="B861" s="8">
        <v>22</v>
      </c>
      <c r="C861" s="102">
        <f t="shared" si="602"/>
        <v>42154</v>
      </c>
      <c r="E861" s="96">
        <v>3626</v>
      </c>
      <c r="F861" s="96">
        <v>21739</v>
      </c>
      <c r="G861" s="80">
        <f t="shared" si="603"/>
        <v>25365</v>
      </c>
      <c r="H861" s="76">
        <v>5657961.9000000004</v>
      </c>
      <c r="I861" s="75">
        <v>445</v>
      </c>
      <c r="M861" s="92">
        <f t="shared" si="601"/>
        <v>3335.5</v>
      </c>
      <c r="N861" s="89">
        <f t="shared" si="607"/>
        <v>22447.5</v>
      </c>
      <c r="O861" s="89">
        <f t="shared" si="604"/>
        <v>25783</v>
      </c>
      <c r="P861" s="89">
        <f t="shared" si="605"/>
        <v>5794001.0924999993</v>
      </c>
      <c r="Q861" s="89">
        <f t="shared" si="606"/>
        <v>464.5</v>
      </c>
    </row>
    <row r="862" spans="1:17">
      <c r="A862" s="5">
        <v>42168</v>
      </c>
      <c r="B862" s="8">
        <v>23</v>
      </c>
      <c r="C862" s="102">
        <f t="shared" si="602"/>
        <v>42161</v>
      </c>
      <c r="E862" s="96">
        <v>3460</v>
      </c>
      <c r="F862" s="96">
        <v>21946</v>
      </c>
      <c r="G862" s="80">
        <f t="shared" si="603"/>
        <v>25406</v>
      </c>
      <c r="H862" s="76">
        <v>5775109.6600000001</v>
      </c>
      <c r="I862" s="75">
        <v>509</v>
      </c>
      <c r="M862" s="92">
        <f t="shared" si="601"/>
        <v>3356.25</v>
      </c>
      <c r="N862" s="89">
        <f t="shared" si="607"/>
        <v>22156.25</v>
      </c>
      <c r="O862" s="89">
        <f t="shared" si="604"/>
        <v>25512.5</v>
      </c>
      <c r="P862" s="89">
        <f t="shared" si="605"/>
        <v>5738990.6075000009</v>
      </c>
      <c r="Q862" s="89">
        <f t="shared" si="606"/>
        <v>474.5</v>
      </c>
    </row>
    <row r="863" spans="1:17">
      <c r="A863" s="5">
        <v>42175</v>
      </c>
      <c r="B863" s="8">
        <v>24</v>
      </c>
      <c r="C863" s="102">
        <f t="shared" si="602"/>
        <v>42168</v>
      </c>
      <c r="E863" s="96">
        <v>3472</v>
      </c>
      <c r="F863" s="96">
        <v>21893</v>
      </c>
      <c r="G863" s="80">
        <f t="shared" si="603"/>
        <v>25365</v>
      </c>
      <c r="H863" s="76">
        <v>5639097.7599999998</v>
      </c>
      <c r="I863" s="75">
        <v>480</v>
      </c>
      <c r="M863" s="92">
        <f t="shared" si="601"/>
        <v>3401.75</v>
      </c>
      <c r="N863" s="89">
        <f t="shared" si="607"/>
        <v>21921</v>
      </c>
      <c r="O863" s="89">
        <f t="shared" si="604"/>
        <v>25322.75</v>
      </c>
      <c r="P863" s="89">
        <f t="shared" si="605"/>
        <v>5671739.0250000004</v>
      </c>
      <c r="Q863" s="89">
        <f t="shared" si="606"/>
        <v>474</v>
      </c>
    </row>
    <row r="864" spans="1:17">
      <c r="A864" s="5">
        <v>42182</v>
      </c>
      <c r="B864" s="8">
        <v>25</v>
      </c>
      <c r="C864" s="102">
        <f t="shared" si="602"/>
        <v>42175</v>
      </c>
      <c r="E864" s="96">
        <v>3772</v>
      </c>
      <c r="F864" s="96">
        <v>22046</v>
      </c>
      <c r="G864" s="80">
        <f t="shared" si="603"/>
        <v>25818</v>
      </c>
      <c r="H864" s="76">
        <v>5790120.0099999998</v>
      </c>
      <c r="I864" s="75">
        <v>444</v>
      </c>
      <c r="M864" s="92">
        <f t="shared" si="601"/>
        <v>3582.5</v>
      </c>
      <c r="N864" s="89">
        <f t="shared" si="607"/>
        <v>21906</v>
      </c>
      <c r="O864" s="89">
        <f t="shared" si="604"/>
        <v>25488.5</v>
      </c>
      <c r="P864" s="89">
        <f t="shared" si="605"/>
        <v>5715572.3324999996</v>
      </c>
      <c r="Q864" s="89">
        <f t="shared" si="606"/>
        <v>469.5</v>
      </c>
    </row>
    <row r="865" spans="1:17">
      <c r="A865" s="5">
        <v>42189</v>
      </c>
      <c r="B865" s="8">
        <v>26</v>
      </c>
      <c r="C865" s="102">
        <f t="shared" si="602"/>
        <v>42182</v>
      </c>
      <c r="E865" s="96">
        <v>3684</v>
      </c>
      <c r="F865" s="96">
        <v>21748</v>
      </c>
      <c r="G865" s="80">
        <f t="shared" si="603"/>
        <v>25432</v>
      </c>
      <c r="H865" s="76">
        <v>5604927.46</v>
      </c>
      <c r="I865" s="75">
        <v>406</v>
      </c>
      <c r="M865" s="92">
        <f t="shared" si="601"/>
        <v>3597</v>
      </c>
      <c r="N865" s="89">
        <f t="shared" si="607"/>
        <v>21908.25</v>
      </c>
      <c r="O865" s="89">
        <f t="shared" si="604"/>
        <v>25505.25</v>
      </c>
      <c r="P865" s="89">
        <f t="shared" si="605"/>
        <v>5702313.7225000001</v>
      </c>
      <c r="Q865" s="89">
        <f t="shared" si="606"/>
        <v>459.75</v>
      </c>
    </row>
    <row r="866" spans="1:17">
      <c r="A866" s="5">
        <v>42196</v>
      </c>
      <c r="B866" s="8">
        <v>27</v>
      </c>
      <c r="C866" s="102">
        <f t="shared" si="602"/>
        <v>42189</v>
      </c>
      <c r="E866" s="96">
        <v>4954</v>
      </c>
      <c r="F866" s="96">
        <v>22140</v>
      </c>
      <c r="G866" s="80">
        <f t="shared" si="603"/>
        <v>27094</v>
      </c>
      <c r="H866" s="76">
        <v>5817106.29</v>
      </c>
      <c r="I866" s="75">
        <v>458</v>
      </c>
      <c r="M866" s="92">
        <f t="shared" si="601"/>
        <v>3970.5</v>
      </c>
      <c r="N866" s="89">
        <f t="shared" si="607"/>
        <v>21956.75</v>
      </c>
      <c r="O866" s="89">
        <f t="shared" si="604"/>
        <v>25927.25</v>
      </c>
      <c r="P866" s="89">
        <f t="shared" si="605"/>
        <v>5712812.8799999999</v>
      </c>
      <c r="Q866" s="89">
        <f t="shared" si="606"/>
        <v>447</v>
      </c>
    </row>
    <row r="867" spans="1:17">
      <c r="A867" s="5">
        <v>42203</v>
      </c>
      <c r="B867" s="8">
        <v>28</v>
      </c>
      <c r="C867" s="102">
        <f t="shared" si="602"/>
        <v>42196</v>
      </c>
      <c r="E867" s="96">
        <v>3852</v>
      </c>
      <c r="F867" s="96">
        <v>22802</v>
      </c>
      <c r="G867" s="80">
        <f t="shared" si="603"/>
        <v>26654</v>
      </c>
      <c r="H867" s="76">
        <v>5887870.2300000004</v>
      </c>
      <c r="I867" s="75">
        <v>624</v>
      </c>
      <c r="M867" s="92">
        <f t="shared" si="601"/>
        <v>4065.5</v>
      </c>
      <c r="N867" s="89">
        <f t="shared" si="607"/>
        <v>22184</v>
      </c>
      <c r="O867" s="89">
        <f t="shared" si="604"/>
        <v>26249.5</v>
      </c>
      <c r="P867" s="89">
        <f t="shared" si="605"/>
        <v>5775005.9974999996</v>
      </c>
      <c r="Q867" s="89">
        <f t="shared" si="606"/>
        <v>483</v>
      </c>
    </row>
    <row r="868" spans="1:17">
      <c r="A868" s="5">
        <v>42210</v>
      </c>
      <c r="B868" s="8">
        <v>29</v>
      </c>
      <c r="C868" s="102">
        <f t="shared" si="602"/>
        <v>42203</v>
      </c>
      <c r="E868" s="96">
        <v>3139</v>
      </c>
      <c r="F868" s="96">
        <v>21821</v>
      </c>
      <c r="G868" s="80">
        <f t="shared" si="603"/>
        <v>24960</v>
      </c>
      <c r="H868" s="76">
        <v>5603022.9299999997</v>
      </c>
      <c r="I868" s="75">
        <v>589</v>
      </c>
      <c r="M868" s="92">
        <f t="shared" si="601"/>
        <v>3907.25</v>
      </c>
      <c r="N868" s="89">
        <f t="shared" si="607"/>
        <v>22127.75</v>
      </c>
      <c r="O868" s="89">
        <f t="shared" si="604"/>
        <v>26035</v>
      </c>
      <c r="P868" s="89">
        <f t="shared" si="605"/>
        <v>5728231.7275</v>
      </c>
      <c r="Q868" s="89">
        <f t="shared" si="606"/>
        <v>519.25</v>
      </c>
    </row>
    <row r="869" spans="1:17">
      <c r="A869" s="5">
        <v>42217</v>
      </c>
      <c r="B869" s="8">
        <v>30</v>
      </c>
      <c r="C869" s="102">
        <f t="shared" si="602"/>
        <v>42210</v>
      </c>
      <c r="E869" s="96">
        <v>3391</v>
      </c>
      <c r="F869" s="96">
        <v>21528</v>
      </c>
      <c r="G869" s="80">
        <f t="shared" si="603"/>
        <v>24919</v>
      </c>
      <c r="H869" s="76">
        <v>5645706.75</v>
      </c>
      <c r="I869" s="75">
        <v>521</v>
      </c>
      <c r="M869" s="92">
        <f t="shared" si="601"/>
        <v>3834</v>
      </c>
      <c r="N869" s="89">
        <f t="shared" si="607"/>
        <v>22072.75</v>
      </c>
      <c r="O869" s="89">
        <f t="shared" si="604"/>
        <v>25906.75</v>
      </c>
      <c r="P869" s="89">
        <f t="shared" si="605"/>
        <v>5738426.5499999998</v>
      </c>
      <c r="Q869" s="89">
        <f t="shared" si="606"/>
        <v>548</v>
      </c>
    </row>
    <row r="870" spans="1:17">
      <c r="A870" s="5">
        <v>42224</v>
      </c>
      <c r="B870" s="8">
        <v>31</v>
      </c>
      <c r="C870" s="102">
        <f t="shared" si="602"/>
        <v>42217</v>
      </c>
      <c r="E870" s="96">
        <v>3275</v>
      </c>
      <c r="F870" s="96">
        <v>21477</v>
      </c>
      <c r="G870" s="80">
        <f t="shared" si="603"/>
        <v>24752</v>
      </c>
      <c r="H870" s="76">
        <v>5605607.5999999996</v>
      </c>
      <c r="I870" s="75">
        <v>454</v>
      </c>
      <c r="M870" s="92">
        <f t="shared" si="601"/>
        <v>3414.25</v>
      </c>
      <c r="N870" s="89">
        <f t="shared" si="607"/>
        <v>21907</v>
      </c>
      <c r="O870" s="89">
        <f t="shared" si="604"/>
        <v>25321.25</v>
      </c>
      <c r="P870" s="89">
        <f t="shared" si="605"/>
        <v>5685551.8774999995</v>
      </c>
      <c r="Q870" s="89">
        <f t="shared" si="606"/>
        <v>547</v>
      </c>
    </row>
    <row r="871" spans="1:17">
      <c r="A871" s="5">
        <v>42231</v>
      </c>
      <c r="B871" s="8">
        <v>32</v>
      </c>
      <c r="C871" s="102">
        <f t="shared" si="602"/>
        <v>42224</v>
      </c>
      <c r="E871" s="96">
        <v>3166</v>
      </c>
      <c r="F871" s="96">
        <v>21231</v>
      </c>
      <c r="G871" s="80">
        <f t="shared" si="603"/>
        <v>24397</v>
      </c>
      <c r="H871" s="76">
        <v>5502398.4100000001</v>
      </c>
      <c r="I871" s="75">
        <v>493</v>
      </c>
      <c r="M871" s="92">
        <f t="shared" ref="M871:M934" si="608">AVERAGE(E868:E871)</f>
        <v>3242.75</v>
      </c>
      <c r="N871" s="89">
        <f t="shared" si="607"/>
        <v>21514.25</v>
      </c>
      <c r="O871" s="89">
        <f t="shared" si="604"/>
        <v>24757</v>
      </c>
      <c r="P871" s="89">
        <f t="shared" si="605"/>
        <v>5589183.9225000003</v>
      </c>
      <c r="Q871" s="89">
        <f t="shared" si="606"/>
        <v>514.25</v>
      </c>
    </row>
    <row r="872" spans="1:17">
      <c r="A872" s="5">
        <v>42238</v>
      </c>
      <c r="B872" s="8">
        <v>33</v>
      </c>
      <c r="C872" s="102">
        <f t="shared" si="602"/>
        <v>42231</v>
      </c>
      <c r="E872" s="96">
        <v>2851</v>
      </c>
      <c r="F872" s="96">
        <v>21017</v>
      </c>
      <c r="G872" s="80">
        <f t="shared" si="603"/>
        <v>23868</v>
      </c>
      <c r="H872" s="76">
        <v>5495476.3799999999</v>
      </c>
      <c r="I872" s="75">
        <v>425</v>
      </c>
      <c r="M872" s="92">
        <f t="shared" si="608"/>
        <v>3170.75</v>
      </c>
      <c r="N872" s="89">
        <f t="shared" si="607"/>
        <v>21313.25</v>
      </c>
      <c r="O872" s="89">
        <f t="shared" si="604"/>
        <v>24484</v>
      </c>
      <c r="P872" s="89">
        <f t="shared" si="605"/>
        <v>5562297.2850000001</v>
      </c>
      <c r="Q872" s="89">
        <f t="shared" si="606"/>
        <v>473.25</v>
      </c>
    </row>
    <row r="873" spans="1:17">
      <c r="A873" s="5">
        <v>42245</v>
      </c>
      <c r="B873" s="8">
        <v>34</v>
      </c>
      <c r="C873" s="102">
        <f t="shared" si="602"/>
        <v>42238</v>
      </c>
      <c r="E873" s="96">
        <v>3675</v>
      </c>
      <c r="F873" s="96">
        <v>21586</v>
      </c>
      <c r="G873" s="80">
        <f t="shared" si="603"/>
        <v>25261</v>
      </c>
      <c r="H873" s="76">
        <v>5441774.7000000002</v>
      </c>
      <c r="I873" s="75">
        <v>429</v>
      </c>
      <c r="M873" s="92">
        <f t="shared" si="608"/>
        <v>3241.75</v>
      </c>
      <c r="N873" s="89">
        <f t="shared" si="607"/>
        <v>21327.75</v>
      </c>
      <c r="O873" s="89">
        <f t="shared" si="604"/>
        <v>24569.5</v>
      </c>
      <c r="P873" s="89">
        <f t="shared" si="605"/>
        <v>5511314.2725</v>
      </c>
      <c r="Q873" s="89">
        <f t="shared" si="606"/>
        <v>450.25</v>
      </c>
    </row>
    <row r="874" spans="1:17">
      <c r="A874" s="5">
        <v>42252</v>
      </c>
      <c r="B874" s="8">
        <v>35</v>
      </c>
      <c r="C874" s="102">
        <f t="shared" si="602"/>
        <v>42245</v>
      </c>
      <c r="E874" s="96">
        <v>3199</v>
      </c>
      <c r="F874" s="96">
        <v>21336</v>
      </c>
      <c r="G874" s="80">
        <f t="shared" si="603"/>
        <v>24535</v>
      </c>
      <c r="H874" s="76">
        <v>5479823</v>
      </c>
      <c r="I874" s="75">
        <v>418</v>
      </c>
      <c r="M874" s="92">
        <f t="shared" si="608"/>
        <v>3222.75</v>
      </c>
      <c r="N874" s="89">
        <f t="shared" si="607"/>
        <v>21292.5</v>
      </c>
      <c r="O874" s="89">
        <f t="shared" si="604"/>
        <v>24515.25</v>
      </c>
      <c r="P874" s="89">
        <f t="shared" si="605"/>
        <v>5479868.1224999996</v>
      </c>
      <c r="Q874" s="89">
        <f t="shared" si="606"/>
        <v>441.25</v>
      </c>
    </row>
    <row r="875" spans="1:17">
      <c r="A875" s="5">
        <v>42259</v>
      </c>
      <c r="B875" s="8">
        <v>36</v>
      </c>
      <c r="C875" s="102">
        <f t="shared" si="602"/>
        <v>42252</v>
      </c>
      <c r="E875" s="96">
        <v>2911</v>
      </c>
      <c r="F875" s="96">
        <v>20863</v>
      </c>
      <c r="G875" s="80">
        <f t="shared" si="603"/>
        <v>23774</v>
      </c>
      <c r="H875" s="76">
        <v>5109476.93</v>
      </c>
      <c r="I875" s="75">
        <v>477</v>
      </c>
      <c r="M875" s="92">
        <f t="shared" si="608"/>
        <v>3159</v>
      </c>
      <c r="N875" s="89">
        <f t="shared" si="607"/>
        <v>21200.5</v>
      </c>
      <c r="O875" s="89">
        <f t="shared" si="604"/>
        <v>24359.5</v>
      </c>
      <c r="P875" s="89">
        <f t="shared" si="605"/>
        <v>5381637.7524999995</v>
      </c>
      <c r="Q875" s="89">
        <f t="shared" si="606"/>
        <v>437.25</v>
      </c>
    </row>
    <row r="876" spans="1:17">
      <c r="A876" s="5">
        <v>42266</v>
      </c>
      <c r="B876" s="8">
        <v>37</v>
      </c>
      <c r="C876" s="102">
        <f t="shared" si="602"/>
        <v>42259</v>
      </c>
      <c r="E876" s="96">
        <v>3394</v>
      </c>
      <c r="F876" s="96">
        <v>20836</v>
      </c>
      <c r="G876" s="80">
        <f t="shared" si="603"/>
        <v>24230</v>
      </c>
      <c r="H876" s="76">
        <v>5247034.0199999996</v>
      </c>
      <c r="I876" s="75">
        <v>401</v>
      </c>
      <c r="M876" s="92">
        <f t="shared" si="608"/>
        <v>3294.75</v>
      </c>
      <c r="N876" s="89">
        <f t="shared" si="607"/>
        <v>21155.25</v>
      </c>
      <c r="O876" s="89">
        <f t="shared" si="604"/>
        <v>24450</v>
      </c>
      <c r="P876" s="89">
        <f t="shared" si="605"/>
        <v>5319527.1624999996</v>
      </c>
      <c r="Q876" s="89">
        <f t="shared" si="606"/>
        <v>431.25</v>
      </c>
    </row>
    <row r="877" spans="1:17">
      <c r="A877" s="5">
        <v>42273</v>
      </c>
      <c r="B877" s="8">
        <v>38</v>
      </c>
      <c r="C877" s="102">
        <f t="shared" si="602"/>
        <v>42266</v>
      </c>
      <c r="E877" s="96">
        <v>3034</v>
      </c>
      <c r="F877" s="96">
        <v>20807</v>
      </c>
      <c r="G877" s="80">
        <f t="shared" si="603"/>
        <v>23841</v>
      </c>
      <c r="H877" s="76">
        <v>5178318.6100000003</v>
      </c>
      <c r="I877" s="75">
        <v>422</v>
      </c>
      <c r="M877" s="92">
        <f t="shared" si="608"/>
        <v>3134.5</v>
      </c>
      <c r="N877" s="89">
        <f t="shared" si="607"/>
        <v>20960.5</v>
      </c>
      <c r="O877" s="89">
        <f t="shared" si="604"/>
        <v>24095</v>
      </c>
      <c r="P877" s="89">
        <f t="shared" si="605"/>
        <v>5253663.1399999997</v>
      </c>
      <c r="Q877" s="89">
        <f t="shared" si="606"/>
        <v>429.5</v>
      </c>
    </row>
    <row r="878" spans="1:17">
      <c r="A878" s="5">
        <v>42280</v>
      </c>
      <c r="B878" s="8">
        <v>39</v>
      </c>
      <c r="C878" s="102">
        <f t="shared" si="602"/>
        <v>42273</v>
      </c>
      <c r="E878" s="96">
        <v>3139</v>
      </c>
      <c r="F878" s="96">
        <v>20289</v>
      </c>
      <c r="G878" s="80">
        <f t="shared" si="603"/>
        <v>23428</v>
      </c>
      <c r="H878" s="76">
        <v>5075557.22</v>
      </c>
      <c r="I878" s="75">
        <v>389</v>
      </c>
      <c r="M878" s="92">
        <f t="shared" si="608"/>
        <v>3119.5</v>
      </c>
      <c r="N878" s="89">
        <f t="shared" si="607"/>
        <v>20698.75</v>
      </c>
      <c r="O878" s="89">
        <f t="shared" si="604"/>
        <v>23818.25</v>
      </c>
      <c r="P878" s="89">
        <f t="shared" si="605"/>
        <v>5152596.6949999994</v>
      </c>
      <c r="Q878" s="89">
        <f t="shared" si="606"/>
        <v>422.25</v>
      </c>
    </row>
    <row r="879" spans="1:17">
      <c r="A879" s="5">
        <v>42287</v>
      </c>
      <c r="B879" s="8">
        <v>40</v>
      </c>
      <c r="C879" s="102">
        <f t="shared" si="602"/>
        <v>42280</v>
      </c>
      <c r="E879" s="96">
        <v>3645</v>
      </c>
      <c r="F879" s="96">
        <v>20200</v>
      </c>
      <c r="G879" s="80">
        <f t="shared" si="603"/>
        <v>23845</v>
      </c>
      <c r="H879" s="76">
        <v>4979945.33</v>
      </c>
      <c r="I879" s="75">
        <v>411</v>
      </c>
      <c r="M879" s="92">
        <f t="shared" si="608"/>
        <v>3303</v>
      </c>
      <c r="N879" s="89">
        <f t="shared" si="607"/>
        <v>20533</v>
      </c>
      <c r="O879" s="89">
        <f t="shared" si="604"/>
        <v>23836</v>
      </c>
      <c r="P879" s="89">
        <f t="shared" si="605"/>
        <v>5120213.7949999999</v>
      </c>
      <c r="Q879" s="89">
        <f t="shared" si="606"/>
        <v>405.75</v>
      </c>
    </row>
    <row r="880" spans="1:17">
      <c r="A880" s="5">
        <v>42294</v>
      </c>
      <c r="B880" s="8">
        <v>41</v>
      </c>
      <c r="C880" s="102">
        <f t="shared" si="602"/>
        <v>42287</v>
      </c>
      <c r="E880" s="96">
        <v>3048</v>
      </c>
      <c r="F880" s="96">
        <v>19678</v>
      </c>
      <c r="G880" s="80">
        <f t="shared" si="603"/>
        <v>22726</v>
      </c>
      <c r="H880" s="76">
        <v>4735329.93</v>
      </c>
      <c r="I880" s="75">
        <v>462</v>
      </c>
      <c r="M880" s="92">
        <f t="shared" si="608"/>
        <v>3216.5</v>
      </c>
      <c r="N880" s="89">
        <f t="shared" si="607"/>
        <v>20243.5</v>
      </c>
      <c r="O880" s="89">
        <f t="shared" si="604"/>
        <v>23460</v>
      </c>
      <c r="P880" s="89">
        <f t="shared" si="605"/>
        <v>4992287.7725</v>
      </c>
      <c r="Q880" s="89">
        <f t="shared" si="606"/>
        <v>421</v>
      </c>
    </row>
    <row r="881" spans="1:17">
      <c r="A881" s="5">
        <v>42301</v>
      </c>
      <c r="B881" s="8">
        <v>42</v>
      </c>
      <c r="C881" s="102">
        <f t="shared" si="602"/>
        <v>42294</v>
      </c>
      <c r="E881" s="96">
        <v>3569</v>
      </c>
      <c r="F881" s="96">
        <v>19901</v>
      </c>
      <c r="G881" s="80">
        <f t="shared" si="603"/>
        <v>23470</v>
      </c>
      <c r="H881" s="76">
        <v>4945369.21</v>
      </c>
      <c r="I881" s="75">
        <v>440</v>
      </c>
      <c r="M881" s="92">
        <f t="shared" si="608"/>
        <v>3350.25</v>
      </c>
      <c r="N881" s="89">
        <f t="shared" si="607"/>
        <v>20017</v>
      </c>
      <c r="O881" s="89">
        <f t="shared" si="604"/>
        <v>23367.25</v>
      </c>
      <c r="P881" s="89">
        <f t="shared" si="605"/>
        <v>4934050.4225000003</v>
      </c>
      <c r="Q881" s="89">
        <f t="shared" si="606"/>
        <v>425.5</v>
      </c>
    </row>
    <row r="882" spans="1:17">
      <c r="A882" s="5">
        <v>42308</v>
      </c>
      <c r="B882" s="8">
        <v>43</v>
      </c>
      <c r="C882" s="102">
        <f t="shared" si="602"/>
        <v>42301</v>
      </c>
      <c r="E882" s="96">
        <v>3639</v>
      </c>
      <c r="F882" s="96">
        <v>19932</v>
      </c>
      <c r="G882" s="80">
        <f t="shared" si="603"/>
        <v>23571</v>
      </c>
      <c r="H882" s="76">
        <v>4829187.9400000004</v>
      </c>
      <c r="I882" s="75">
        <v>429</v>
      </c>
      <c r="M882" s="92">
        <f t="shared" si="608"/>
        <v>3475.25</v>
      </c>
      <c r="N882" s="89">
        <f t="shared" si="607"/>
        <v>19927.75</v>
      </c>
      <c r="O882" s="89">
        <f t="shared" si="604"/>
        <v>23403</v>
      </c>
      <c r="P882" s="89">
        <f t="shared" si="605"/>
        <v>4872458.1025</v>
      </c>
      <c r="Q882" s="89">
        <f t="shared" si="606"/>
        <v>435.5</v>
      </c>
    </row>
    <row r="883" spans="1:17">
      <c r="A883" s="5">
        <v>42315</v>
      </c>
      <c r="B883" s="8">
        <v>44</v>
      </c>
      <c r="C883" s="102">
        <f t="shared" si="602"/>
        <v>42308</v>
      </c>
      <c r="E883" s="96">
        <v>3868</v>
      </c>
      <c r="F883" s="96">
        <v>19960</v>
      </c>
      <c r="G883" s="80">
        <f t="shared" si="603"/>
        <v>23828</v>
      </c>
      <c r="H883" s="76">
        <v>4846403.6900000004</v>
      </c>
      <c r="I883" s="75">
        <v>406</v>
      </c>
      <c r="M883" s="92">
        <f t="shared" si="608"/>
        <v>3531</v>
      </c>
      <c r="N883" s="89">
        <f t="shared" si="607"/>
        <v>19867.75</v>
      </c>
      <c r="O883" s="89">
        <f t="shared" si="604"/>
        <v>23398.75</v>
      </c>
      <c r="P883" s="89">
        <f t="shared" si="605"/>
        <v>4839072.6925000008</v>
      </c>
      <c r="Q883" s="89">
        <f t="shared" si="606"/>
        <v>434.25</v>
      </c>
    </row>
    <row r="884" spans="1:17">
      <c r="A884" s="5">
        <v>42322</v>
      </c>
      <c r="B884" s="8">
        <v>45</v>
      </c>
      <c r="C884" s="102">
        <f t="shared" si="602"/>
        <v>42315</v>
      </c>
      <c r="E884" s="96">
        <v>3808</v>
      </c>
      <c r="F884" s="96">
        <v>20537</v>
      </c>
      <c r="G884" s="80">
        <f t="shared" si="603"/>
        <v>24345</v>
      </c>
      <c r="H884" s="76">
        <v>4987963.88</v>
      </c>
      <c r="I884" s="75">
        <v>376</v>
      </c>
      <c r="M884" s="92">
        <f t="shared" si="608"/>
        <v>3721</v>
      </c>
      <c r="N884" s="89">
        <f t="shared" si="607"/>
        <v>20082.5</v>
      </c>
      <c r="O884" s="89">
        <f t="shared" si="604"/>
        <v>23803.5</v>
      </c>
      <c r="P884" s="89">
        <f t="shared" si="605"/>
        <v>4902231.18</v>
      </c>
      <c r="Q884" s="89">
        <f t="shared" si="606"/>
        <v>412.75</v>
      </c>
    </row>
    <row r="885" spans="1:17">
      <c r="A885" s="5">
        <v>42329</v>
      </c>
      <c r="B885" s="8">
        <v>46</v>
      </c>
      <c r="C885" s="102">
        <f t="shared" si="602"/>
        <v>42322</v>
      </c>
      <c r="E885" s="96">
        <v>4514</v>
      </c>
      <c r="F885" s="96">
        <v>21172</v>
      </c>
      <c r="G885" s="80">
        <f t="shared" si="603"/>
        <v>25686</v>
      </c>
      <c r="H885" s="76">
        <v>5077395.97</v>
      </c>
      <c r="I885" s="75">
        <v>385</v>
      </c>
      <c r="M885" s="92">
        <f t="shared" si="608"/>
        <v>3957.25</v>
      </c>
      <c r="N885" s="89">
        <f t="shared" si="607"/>
        <v>20400.25</v>
      </c>
      <c r="O885" s="89">
        <f t="shared" si="604"/>
        <v>24357.5</v>
      </c>
      <c r="P885" s="89">
        <f t="shared" si="605"/>
        <v>4935237.87</v>
      </c>
      <c r="Q885" s="89">
        <f t="shared" si="606"/>
        <v>399</v>
      </c>
    </row>
    <row r="886" spans="1:17">
      <c r="A886" s="5">
        <v>42336</v>
      </c>
      <c r="B886" s="8">
        <v>47</v>
      </c>
      <c r="C886" s="102">
        <f t="shared" si="602"/>
        <v>42329</v>
      </c>
      <c r="E886" s="96">
        <v>4161</v>
      </c>
      <c r="F886" s="96">
        <v>21014</v>
      </c>
      <c r="G886" s="80">
        <f t="shared" si="603"/>
        <v>25175</v>
      </c>
      <c r="H886" s="76">
        <v>4911128.6100000003</v>
      </c>
      <c r="I886" s="75">
        <v>376</v>
      </c>
      <c r="M886" s="92">
        <f t="shared" si="608"/>
        <v>4087.75</v>
      </c>
      <c r="N886" s="89">
        <f t="shared" si="607"/>
        <v>20670.75</v>
      </c>
      <c r="O886" s="89">
        <f t="shared" si="604"/>
        <v>24758.5</v>
      </c>
      <c r="P886" s="89">
        <f t="shared" si="605"/>
        <v>4955723.0374999996</v>
      </c>
      <c r="Q886" s="89">
        <f t="shared" si="606"/>
        <v>385.75</v>
      </c>
    </row>
    <row r="887" spans="1:17">
      <c r="A887" s="5">
        <v>42343</v>
      </c>
      <c r="B887" s="8">
        <v>48</v>
      </c>
      <c r="C887" s="102">
        <f t="shared" si="602"/>
        <v>42336</v>
      </c>
      <c r="E887" s="96">
        <v>5676</v>
      </c>
      <c r="F887" s="96">
        <v>23440</v>
      </c>
      <c r="G887" s="80">
        <f t="shared" si="603"/>
        <v>29116</v>
      </c>
      <c r="H887" s="76">
        <v>5829866.5800000001</v>
      </c>
      <c r="I887" s="75">
        <v>385</v>
      </c>
      <c r="M887" s="92">
        <f t="shared" si="608"/>
        <v>4539.75</v>
      </c>
      <c r="N887" s="89">
        <f t="shared" si="607"/>
        <v>21540.75</v>
      </c>
      <c r="O887" s="89">
        <f t="shared" si="604"/>
        <v>26080.5</v>
      </c>
      <c r="P887" s="89">
        <f t="shared" si="605"/>
        <v>5201588.76</v>
      </c>
      <c r="Q887" s="89">
        <f t="shared" si="606"/>
        <v>380.5</v>
      </c>
    </row>
    <row r="888" spans="1:17">
      <c r="A888" s="5">
        <v>42350</v>
      </c>
      <c r="B888" s="8">
        <v>49</v>
      </c>
      <c r="C888" s="102">
        <f t="shared" si="602"/>
        <v>42343</v>
      </c>
      <c r="E888" s="96">
        <v>4919</v>
      </c>
      <c r="F888" s="96">
        <v>24568</v>
      </c>
      <c r="G888" s="80">
        <f t="shared" si="603"/>
        <v>29487</v>
      </c>
      <c r="H888" s="76">
        <v>5997397.4299999997</v>
      </c>
      <c r="I888" s="75">
        <v>418</v>
      </c>
      <c r="M888" s="92">
        <f t="shared" si="608"/>
        <v>4817.5</v>
      </c>
      <c r="N888" s="89">
        <f t="shared" si="607"/>
        <v>22548.5</v>
      </c>
      <c r="O888" s="89">
        <f t="shared" si="604"/>
        <v>27366</v>
      </c>
      <c r="P888" s="89">
        <f t="shared" si="605"/>
        <v>5453947.1475</v>
      </c>
      <c r="Q888" s="89">
        <f t="shared" si="606"/>
        <v>391</v>
      </c>
    </row>
    <row r="889" spans="1:17">
      <c r="A889" s="5">
        <v>42357</v>
      </c>
      <c r="B889" s="8">
        <v>50</v>
      </c>
      <c r="C889" s="102">
        <f t="shared" si="602"/>
        <v>42350</v>
      </c>
      <c r="E889" s="96">
        <v>5370</v>
      </c>
      <c r="F889" s="96">
        <v>26239</v>
      </c>
      <c r="G889" s="80">
        <f t="shared" si="603"/>
        <v>31609</v>
      </c>
      <c r="H889" s="76">
        <v>6486491.7699999996</v>
      </c>
      <c r="I889" s="75">
        <v>403</v>
      </c>
      <c r="M889" s="92">
        <f t="shared" si="608"/>
        <v>5031.5</v>
      </c>
      <c r="N889" s="89">
        <f t="shared" si="607"/>
        <v>23815.25</v>
      </c>
      <c r="O889" s="89">
        <f t="shared" si="604"/>
        <v>28846.75</v>
      </c>
      <c r="P889" s="89">
        <f t="shared" si="605"/>
        <v>5806221.0975000001</v>
      </c>
      <c r="Q889" s="89">
        <f t="shared" si="606"/>
        <v>395.5</v>
      </c>
    </row>
    <row r="890" spans="1:17">
      <c r="A890" s="5">
        <v>42364</v>
      </c>
      <c r="B890" s="8">
        <v>51</v>
      </c>
      <c r="C890" s="102">
        <f t="shared" si="602"/>
        <v>42357</v>
      </c>
      <c r="E890" s="96">
        <v>5636</v>
      </c>
      <c r="F890" s="96">
        <v>26658</v>
      </c>
      <c r="G890" s="80">
        <f t="shared" si="603"/>
        <v>32294</v>
      </c>
      <c r="H890" s="76">
        <v>6315321.7599999998</v>
      </c>
      <c r="I890" s="75">
        <v>398</v>
      </c>
      <c r="M890" s="92">
        <f t="shared" si="608"/>
        <v>5400.25</v>
      </c>
      <c r="N890" s="89">
        <f t="shared" si="607"/>
        <v>25226.25</v>
      </c>
      <c r="O890" s="89">
        <f t="shared" si="604"/>
        <v>30626.5</v>
      </c>
      <c r="P890" s="89">
        <f t="shared" si="605"/>
        <v>6157269.3849999998</v>
      </c>
      <c r="Q890" s="89">
        <f t="shared" si="606"/>
        <v>401</v>
      </c>
    </row>
    <row r="891" spans="1:17">
      <c r="A891" s="5">
        <v>42371</v>
      </c>
      <c r="B891" s="8">
        <v>52</v>
      </c>
      <c r="C891" s="102">
        <f t="shared" si="602"/>
        <v>42364</v>
      </c>
      <c r="E891" s="96">
        <v>6205</v>
      </c>
      <c r="F891" s="75">
        <v>30231</v>
      </c>
      <c r="G891" s="80">
        <f t="shared" si="603"/>
        <v>36436</v>
      </c>
      <c r="H891" s="76">
        <v>7313127.25</v>
      </c>
      <c r="I891" s="75">
        <v>441</v>
      </c>
      <c r="M891" s="92">
        <f t="shared" si="608"/>
        <v>5532.5</v>
      </c>
      <c r="N891" s="89">
        <f t="shared" si="607"/>
        <v>26924</v>
      </c>
      <c r="O891" s="89">
        <f t="shared" si="604"/>
        <v>32456.5</v>
      </c>
      <c r="P891" s="89">
        <f t="shared" si="605"/>
        <v>6528084.5525000002</v>
      </c>
      <c r="Q891" s="89">
        <f t="shared" si="606"/>
        <v>415</v>
      </c>
    </row>
    <row r="892" spans="1:17">
      <c r="A892" s="5">
        <v>42378</v>
      </c>
      <c r="B892" s="8">
        <v>1</v>
      </c>
      <c r="C892" s="102">
        <f t="shared" si="602"/>
        <v>42371</v>
      </c>
      <c r="E892" s="75">
        <v>11082</v>
      </c>
      <c r="F892" s="75">
        <v>33101</v>
      </c>
      <c r="G892" s="80">
        <f t="shared" si="603"/>
        <v>44183</v>
      </c>
      <c r="H892" s="76">
        <v>8297341.6299999999</v>
      </c>
      <c r="I892" s="75">
        <v>423</v>
      </c>
      <c r="M892" s="92">
        <f t="shared" si="608"/>
        <v>7073.25</v>
      </c>
      <c r="N892" s="89">
        <f t="shared" si="607"/>
        <v>29057.25</v>
      </c>
      <c r="O892" s="89">
        <f t="shared" si="604"/>
        <v>36130.5</v>
      </c>
      <c r="P892" s="89">
        <f t="shared" si="605"/>
        <v>7103070.6025</v>
      </c>
      <c r="Q892" s="89">
        <f t="shared" si="606"/>
        <v>416.25</v>
      </c>
    </row>
    <row r="893" spans="1:17">
      <c r="A893" s="5">
        <v>42385</v>
      </c>
      <c r="B893" s="8">
        <v>2</v>
      </c>
      <c r="C893" s="102">
        <f t="shared" si="602"/>
        <v>42378</v>
      </c>
      <c r="E893" s="75">
        <v>6400</v>
      </c>
      <c r="F893" s="75">
        <v>36598</v>
      </c>
      <c r="G893" s="80">
        <f t="shared" si="603"/>
        <v>42998</v>
      </c>
      <c r="H893" s="76">
        <v>8142080.6699999999</v>
      </c>
      <c r="I893" s="75">
        <v>508</v>
      </c>
      <c r="M893" s="92">
        <f t="shared" si="608"/>
        <v>7330.75</v>
      </c>
      <c r="N893" s="89">
        <f t="shared" si="607"/>
        <v>31647</v>
      </c>
      <c r="O893" s="89">
        <f t="shared" si="604"/>
        <v>38977.75</v>
      </c>
      <c r="P893" s="89">
        <f t="shared" si="605"/>
        <v>7516967.8275000006</v>
      </c>
      <c r="Q893" s="89">
        <f t="shared" si="606"/>
        <v>442.5</v>
      </c>
    </row>
    <row r="894" spans="1:17">
      <c r="A894" s="5">
        <v>42392</v>
      </c>
      <c r="B894" s="8">
        <v>3</v>
      </c>
      <c r="C894" s="102">
        <f t="shared" si="602"/>
        <v>42385</v>
      </c>
      <c r="E894" s="75">
        <v>4893</v>
      </c>
      <c r="F894" s="75">
        <v>35407</v>
      </c>
      <c r="G894" s="80">
        <f t="shared" si="603"/>
        <v>40300</v>
      </c>
      <c r="H894" s="76">
        <v>8588748.5700000003</v>
      </c>
      <c r="I894" s="75">
        <v>421</v>
      </c>
      <c r="M894" s="92">
        <f t="shared" si="608"/>
        <v>7145</v>
      </c>
      <c r="N894" s="89">
        <f t="shared" si="607"/>
        <v>33834.25</v>
      </c>
      <c r="O894" s="89">
        <f t="shared" si="604"/>
        <v>40979.25</v>
      </c>
      <c r="P894" s="89">
        <f t="shared" si="605"/>
        <v>8085324.5299999993</v>
      </c>
      <c r="Q894" s="89">
        <f t="shared" si="606"/>
        <v>448.25</v>
      </c>
    </row>
    <row r="895" spans="1:17">
      <c r="A895" s="5">
        <v>42399</v>
      </c>
      <c r="B895" s="8">
        <v>4</v>
      </c>
      <c r="C895" s="102">
        <f t="shared" si="602"/>
        <v>42392</v>
      </c>
      <c r="E895" s="75">
        <v>4826</v>
      </c>
      <c r="F895" s="75">
        <v>36508</v>
      </c>
      <c r="G895" s="80">
        <f t="shared" si="603"/>
        <v>41334</v>
      </c>
      <c r="H895" s="76">
        <v>9203284.0899999999</v>
      </c>
      <c r="I895" s="75">
        <v>451</v>
      </c>
      <c r="M895" s="92">
        <f t="shared" si="608"/>
        <v>6800.25</v>
      </c>
      <c r="N895" s="89">
        <f t="shared" ref="N895" si="609">AVERAGE(F892:F895)</f>
        <v>35403.5</v>
      </c>
      <c r="O895" s="89">
        <f t="shared" si="604"/>
        <v>42203.75</v>
      </c>
      <c r="P895" s="89">
        <f t="shared" si="605"/>
        <v>8557863.7400000002</v>
      </c>
      <c r="Q895" s="89">
        <f t="shared" si="606"/>
        <v>450.75</v>
      </c>
    </row>
    <row r="896" spans="1:17">
      <c r="A896" s="5">
        <v>42406</v>
      </c>
      <c r="B896" s="8">
        <v>5</v>
      </c>
      <c r="C896" s="102">
        <f t="shared" si="602"/>
        <v>42399</v>
      </c>
      <c r="E896" s="75">
        <v>3982</v>
      </c>
      <c r="F896" s="75">
        <v>36809</v>
      </c>
      <c r="G896" s="80">
        <f t="shared" si="603"/>
        <v>40791</v>
      </c>
      <c r="H896" s="76">
        <v>9395045.6400000006</v>
      </c>
      <c r="I896" s="75">
        <v>402</v>
      </c>
      <c r="M896" s="92">
        <f t="shared" si="608"/>
        <v>5025.25</v>
      </c>
      <c r="N896" s="89">
        <f t="shared" ref="N896" si="610">AVERAGE(F893:F896)</f>
        <v>36330.5</v>
      </c>
      <c r="O896" s="89">
        <f t="shared" si="604"/>
        <v>41355.75</v>
      </c>
      <c r="P896" s="89">
        <f t="shared" si="605"/>
        <v>8832289.7424999997</v>
      </c>
      <c r="Q896" s="89">
        <f t="shared" si="606"/>
        <v>445.5</v>
      </c>
    </row>
    <row r="897" spans="1:17">
      <c r="A897" s="5">
        <v>42413</v>
      </c>
      <c r="B897" s="8">
        <v>6</v>
      </c>
      <c r="C897" s="102">
        <f t="shared" si="602"/>
        <v>42406</v>
      </c>
      <c r="E897" s="75">
        <v>3492</v>
      </c>
      <c r="F897" s="75">
        <v>35692</v>
      </c>
      <c r="G897" s="80">
        <f t="shared" si="603"/>
        <v>39184</v>
      </c>
      <c r="H897" s="76">
        <v>8835381.25</v>
      </c>
      <c r="I897" s="75">
        <v>441</v>
      </c>
      <c r="M897" s="92">
        <f t="shared" si="608"/>
        <v>4298.25</v>
      </c>
      <c r="N897" s="89">
        <f t="shared" ref="N897" si="611">AVERAGE(F894:F897)</f>
        <v>36104</v>
      </c>
      <c r="O897" s="89">
        <f t="shared" si="604"/>
        <v>40402.25</v>
      </c>
      <c r="P897" s="89">
        <f t="shared" si="605"/>
        <v>9005614.8874999993</v>
      </c>
      <c r="Q897" s="89">
        <f t="shared" si="606"/>
        <v>428.75</v>
      </c>
    </row>
    <row r="898" spans="1:17">
      <c r="A898" s="5">
        <v>42420</v>
      </c>
      <c r="B898" s="8">
        <v>7</v>
      </c>
      <c r="C898" s="102">
        <f t="shared" si="602"/>
        <v>42413</v>
      </c>
      <c r="E898" s="75">
        <v>3404</v>
      </c>
      <c r="F898" s="75">
        <v>35829</v>
      </c>
      <c r="G898" s="80">
        <f t="shared" si="603"/>
        <v>39233</v>
      </c>
      <c r="H898" s="76">
        <v>9355052.4000000004</v>
      </c>
      <c r="I898" s="75">
        <v>395</v>
      </c>
      <c r="M898" s="92">
        <f t="shared" si="608"/>
        <v>3926</v>
      </c>
      <c r="N898" s="89">
        <f t="shared" ref="N898" si="612">AVERAGE(F895:F898)</f>
        <v>36209.5</v>
      </c>
      <c r="O898" s="89">
        <f t="shared" si="604"/>
        <v>40135.5</v>
      </c>
      <c r="P898" s="89">
        <f t="shared" si="605"/>
        <v>9197190.8450000007</v>
      </c>
      <c r="Q898" s="89">
        <f t="shared" si="606"/>
        <v>422.25</v>
      </c>
    </row>
    <row r="899" spans="1:17">
      <c r="A899" s="5">
        <v>42427</v>
      </c>
      <c r="B899" s="8">
        <v>8</v>
      </c>
      <c r="C899" s="102">
        <f t="shared" si="602"/>
        <v>42420</v>
      </c>
      <c r="E899" s="75">
        <v>3462</v>
      </c>
      <c r="F899" s="75">
        <v>35948</v>
      </c>
      <c r="G899" s="80">
        <f t="shared" si="603"/>
        <v>39410</v>
      </c>
      <c r="H899" s="76">
        <v>9127655.4600000009</v>
      </c>
      <c r="I899" s="75">
        <v>413</v>
      </c>
      <c r="M899" s="92">
        <f t="shared" si="608"/>
        <v>3585</v>
      </c>
      <c r="N899" s="89">
        <f t="shared" ref="N899" si="613">AVERAGE(F896:F899)</f>
        <v>36069.5</v>
      </c>
      <c r="O899" s="89">
        <f t="shared" si="604"/>
        <v>39654.5</v>
      </c>
      <c r="P899" s="89">
        <f t="shared" si="605"/>
        <v>9178283.6875</v>
      </c>
      <c r="Q899" s="89">
        <f t="shared" si="606"/>
        <v>412.75</v>
      </c>
    </row>
    <row r="900" spans="1:17">
      <c r="A900" s="5">
        <v>42434</v>
      </c>
      <c r="B900" s="8">
        <v>9</v>
      </c>
      <c r="C900" s="102">
        <f t="shared" si="602"/>
        <v>42427</v>
      </c>
      <c r="E900" s="75">
        <v>3572</v>
      </c>
      <c r="F900" s="75">
        <v>34179</v>
      </c>
      <c r="G900" s="80">
        <f t="shared" si="603"/>
        <v>37751</v>
      </c>
      <c r="H900" s="76">
        <v>8835381.25</v>
      </c>
      <c r="I900" s="75">
        <v>404</v>
      </c>
      <c r="M900" s="92">
        <f t="shared" si="608"/>
        <v>3482.5</v>
      </c>
      <c r="N900" s="89">
        <f t="shared" ref="N900" si="614">AVERAGE(F897:F900)</f>
        <v>35412</v>
      </c>
      <c r="O900" s="89">
        <f t="shared" si="604"/>
        <v>38894.5</v>
      </c>
      <c r="P900" s="89">
        <f t="shared" si="605"/>
        <v>9038367.5899999999</v>
      </c>
      <c r="Q900" s="89">
        <f t="shared" si="606"/>
        <v>413.25</v>
      </c>
    </row>
    <row r="901" spans="1:17">
      <c r="A901" s="5">
        <v>42441</v>
      </c>
      <c r="B901" s="8">
        <v>10</v>
      </c>
      <c r="C901" s="102">
        <f t="shared" ref="C901:C964" si="615">A900</f>
        <v>42434</v>
      </c>
      <c r="E901" s="75">
        <v>3226</v>
      </c>
      <c r="F901" s="75">
        <v>32841</v>
      </c>
      <c r="G901" s="80">
        <f t="shared" ref="G901:G964" si="616">E901+F901</f>
        <v>36067</v>
      </c>
      <c r="H901" s="76">
        <v>8358215.25</v>
      </c>
      <c r="I901" s="75">
        <v>409</v>
      </c>
      <c r="M901" s="92">
        <f t="shared" si="608"/>
        <v>3416</v>
      </c>
      <c r="N901" s="89">
        <f t="shared" ref="N901" si="617">AVERAGE(F898:F901)</f>
        <v>34699.25</v>
      </c>
      <c r="O901" s="89">
        <f t="shared" si="604"/>
        <v>38115.25</v>
      </c>
      <c r="P901" s="89">
        <f t="shared" si="605"/>
        <v>8919076.0899999999</v>
      </c>
      <c r="Q901" s="89">
        <f t="shared" si="606"/>
        <v>405.25</v>
      </c>
    </row>
    <row r="902" spans="1:17">
      <c r="A902" s="5">
        <v>42448</v>
      </c>
      <c r="B902" s="8">
        <v>11</v>
      </c>
      <c r="C902" s="102">
        <f t="shared" si="615"/>
        <v>42441</v>
      </c>
      <c r="E902" s="75">
        <v>3436</v>
      </c>
      <c r="F902" s="75">
        <v>31837</v>
      </c>
      <c r="G902" s="80">
        <f t="shared" si="616"/>
        <v>35273</v>
      </c>
      <c r="H902" s="76">
        <v>8193139.0899999999</v>
      </c>
      <c r="I902" s="75">
        <v>399</v>
      </c>
      <c r="M902" s="92">
        <f t="shared" si="608"/>
        <v>3424</v>
      </c>
      <c r="N902" s="89">
        <f t="shared" ref="N902" si="618">AVERAGE(F899:F902)</f>
        <v>33701.25</v>
      </c>
      <c r="O902" s="89">
        <f t="shared" si="604"/>
        <v>37125.25</v>
      </c>
      <c r="P902" s="89">
        <f t="shared" si="605"/>
        <v>8628597.7624999993</v>
      </c>
      <c r="Q902" s="89">
        <f t="shared" si="606"/>
        <v>406.25</v>
      </c>
    </row>
    <row r="903" spans="1:17">
      <c r="A903" s="5">
        <v>42455</v>
      </c>
      <c r="B903" s="8">
        <v>12</v>
      </c>
      <c r="C903" s="102">
        <f t="shared" si="615"/>
        <v>42448</v>
      </c>
      <c r="E903" s="75">
        <v>2528</v>
      </c>
      <c r="F903" s="75">
        <v>30212</v>
      </c>
      <c r="G903" s="80">
        <f t="shared" si="616"/>
        <v>32740</v>
      </c>
      <c r="H903" s="76">
        <v>7679889.6699999999</v>
      </c>
      <c r="I903" s="75">
        <v>346</v>
      </c>
      <c r="M903" s="92">
        <f t="shared" si="608"/>
        <v>3190.5</v>
      </c>
      <c r="N903" s="89">
        <f t="shared" ref="N903" si="619">AVERAGE(F900:F903)</f>
        <v>32267.25</v>
      </c>
      <c r="O903" s="89">
        <f t="shared" si="604"/>
        <v>35457.75</v>
      </c>
      <c r="P903" s="89">
        <f t="shared" si="605"/>
        <v>8266656.3149999995</v>
      </c>
      <c r="Q903" s="89">
        <f t="shared" si="606"/>
        <v>389.5</v>
      </c>
    </row>
    <row r="904" spans="1:17">
      <c r="A904" s="5">
        <v>42462</v>
      </c>
      <c r="B904" s="8">
        <v>13</v>
      </c>
      <c r="C904" s="102">
        <f t="shared" si="615"/>
        <v>42455</v>
      </c>
      <c r="E904" s="75">
        <v>2880</v>
      </c>
      <c r="F904" s="75">
        <v>28620</v>
      </c>
      <c r="G904" s="80">
        <f t="shared" si="616"/>
        <v>31500</v>
      </c>
      <c r="H904" s="76">
        <v>7553520.7000000002</v>
      </c>
      <c r="I904" s="75">
        <v>414</v>
      </c>
      <c r="M904" s="92">
        <f t="shared" si="608"/>
        <v>3017.5</v>
      </c>
      <c r="N904" s="89">
        <f t="shared" ref="N904" si="620">AVERAGE(F901:F904)</f>
        <v>30877.5</v>
      </c>
      <c r="O904" s="89">
        <f t="shared" ref="O904:O967" si="621">AVERAGE(G901:G904)</f>
        <v>33895</v>
      </c>
      <c r="P904" s="89">
        <f t="shared" ref="P904:P967" si="622">AVERAGE(H901:H904)</f>
        <v>7946191.1774999993</v>
      </c>
      <c r="Q904" s="89">
        <f t="shared" ref="Q904:Q967" si="623">AVERAGE(I901:I904)</f>
        <v>392</v>
      </c>
    </row>
    <row r="905" spans="1:17">
      <c r="A905" s="5">
        <v>42469</v>
      </c>
      <c r="B905" s="8">
        <v>14</v>
      </c>
      <c r="C905" s="102">
        <f t="shared" si="615"/>
        <v>42462</v>
      </c>
      <c r="E905" s="75">
        <v>3546</v>
      </c>
      <c r="F905" s="75">
        <v>27092</v>
      </c>
      <c r="G905" s="80">
        <f t="shared" si="616"/>
        <v>30638</v>
      </c>
      <c r="H905" s="76">
        <v>7002464.8099999996</v>
      </c>
      <c r="I905" s="75">
        <v>381</v>
      </c>
      <c r="M905" s="92">
        <f t="shared" si="608"/>
        <v>3097.5</v>
      </c>
      <c r="N905" s="89">
        <f t="shared" ref="N905" si="624">AVERAGE(F902:F905)</f>
        <v>29440.25</v>
      </c>
      <c r="O905" s="89">
        <f t="shared" si="621"/>
        <v>32537.75</v>
      </c>
      <c r="P905" s="89">
        <f t="shared" si="622"/>
        <v>7607253.5674999999</v>
      </c>
      <c r="Q905" s="89">
        <f t="shared" si="623"/>
        <v>385</v>
      </c>
    </row>
    <row r="906" spans="1:17">
      <c r="A906" s="5">
        <v>42476</v>
      </c>
      <c r="B906" s="8">
        <v>15</v>
      </c>
      <c r="C906" s="102">
        <f t="shared" si="615"/>
        <v>42469</v>
      </c>
      <c r="E906" s="75">
        <v>3098</v>
      </c>
      <c r="F906" s="75">
        <v>25597</v>
      </c>
      <c r="G906" s="80">
        <f t="shared" si="616"/>
        <v>28695</v>
      </c>
      <c r="H906" s="76">
        <v>6503886.7599999998</v>
      </c>
      <c r="I906" s="75">
        <v>443</v>
      </c>
      <c r="M906" s="92">
        <f t="shared" si="608"/>
        <v>3013</v>
      </c>
      <c r="N906" s="89">
        <f t="shared" ref="N906" si="625">AVERAGE(F903:F906)</f>
        <v>27880.25</v>
      </c>
      <c r="O906" s="89">
        <f t="shared" si="621"/>
        <v>30893.25</v>
      </c>
      <c r="P906" s="89">
        <f t="shared" si="622"/>
        <v>7184940.4849999994</v>
      </c>
      <c r="Q906" s="89">
        <f t="shared" si="623"/>
        <v>396</v>
      </c>
    </row>
    <row r="907" spans="1:17">
      <c r="A907" s="5">
        <v>42483</v>
      </c>
      <c r="B907" s="8">
        <v>16</v>
      </c>
      <c r="C907" s="102">
        <f t="shared" si="615"/>
        <v>42476</v>
      </c>
      <c r="E907" s="75">
        <v>2939</v>
      </c>
      <c r="F907" s="75">
        <v>23158</v>
      </c>
      <c r="G907" s="80">
        <f t="shared" si="616"/>
        <v>26097</v>
      </c>
      <c r="H907" s="76">
        <v>5838459.9500000002</v>
      </c>
      <c r="I907" s="75">
        <v>417</v>
      </c>
      <c r="M907" s="92">
        <f t="shared" si="608"/>
        <v>3115.75</v>
      </c>
      <c r="N907" s="89">
        <f t="shared" ref="N907" si="626">AVERAGE(F904:F907)</f>
        <v>26116.75</v>
      </c>
      <c r="O907" s="89">
        <f t="shared" si="621"/>
        <v>29232.5</v>
      </c>
      <c r="P907" s="89">
        <f t="shared" si="622"/>
        <v>6724583.0549999997</v>
      </c>
      <c r="Q907" s="89">
        <f t="shared" si="623"/>
        <v>413.75</v>
      </c>
    </row>
    <row r="908" spans="1:17">
      <c r="A908" s="5">
        <v>42490</v>
      </c>
      <c r="B908" s="8">
        <v>17</v>
      </c>
      <c r="C908" s="102">
        <f t="shared" si="615"/>
        <v>42483</v>
      </c>
      <c r="E908" s="75">
        <v>2841</v>
      </c>
      <c r="F908" s="75">
        <v>22995</v>
      </c>
      <c r="G908" s="80">
        <f t="shared" si="616"/>
        <v>25836</v>
      </c>
      <c r="H908" s="76">
        <v>5838505.3700000001</v>
      </c>
      <c r="I908" s="75">
        <v>409</v>
      </c>
      <c r="M908" s="92">
        <f t="shared" si="608"/>
        <v>3106</v>
      </c>
      <c r="N908" s="89">
        <f t="shared" ref="N908" si="627">AVERAGE(F905:F908)</f>
        <v>24710.5</v>
      </c>
      <c r="O908" s="89">
        <f t="shared" si="621"/>
        <v>27816.5</v>
      </c>
      <c r="P908" s="89">
        <f t="shared" si="622"/>
        <v>6295829.2225000001</v>
      </c>
      <c r="Q908" s="89">
        <f t="shared" si="623"/>
        <v>412.5</v>
      </c>
    </row>
    <row r="909" spans="1:17">
      <c r="A909" s="5">
        <v>42497</v>
      </c>
      <c r="B909" s="8">
        <v>18</v>
      </c>
      <c r="C909" s="102">
        <f t="shared" si="615"/>
        <v>42490</v>
      </c>
      <c r="E909" s="75">
        <v>2684</v>
      </c>
      <c r="F909" s="75">
        <v>21805</v>
      </c>
      <c r="G909" s="80">
        <f t="shared" si="616"/>
        <v>24489</v>
      </c>
      <c r="H909" s="76">
        <v>5505605.0700000003</v>
      </c>
      <c r="I909" s="75">
        <v>381</v>
      </c>
      <c r="M909" s="92">
        <f t="shared" si="608"/>
        <v>2890.5</v>
      </c>
      <c r="N909" s="89">
        <f t="shared" ref="N909" si="628">AVERAGE(F906:F909)</f>
        <v>23388.75</v>
      </c>
      <c r="O909" s="89">
        <f t="shared" si="621"/>
        <v>26279.25</v>
      </c>
      <c r="P909" s="89">
        <f t="shared" si="622"/>
        <v>5921614.2875000006</v>
      </c>
      <c r="Q909" s="89">
        <f t="shared" si="623"/>
        <v>412.5</v>
      </c>
    </row>
    <row r="910" spans="1:17">
      <c r="A910" s="5">
        <v>42504</v>
      </c>
      <c r="B910" s="8">
        <v>19</v>
      </c>
      <c r="C910" s="102">
        <f t="shared" si="615"/>
        <v>42497</v>
      </c>
      <c r="E910" s="75">
        <v>3342</v>
      </c>
      <c r="F910" s="75">
        <v>22216</v>
      </c>
      <c r="G910" s="80">
        <f t="shared" si="616"/>
        <v>25558</v>
      </c>
      <c r="H910" s="76">
        <v>5565226.7400000002</v>
      </c>
      <c r="I910" s="75">
        <v>437</v>
      </c>
      <c r="M910" s="92">
        <f t="shared" si="608"/>
        <v>2951.5</v>
      </c>
      <c r="N910" s="89">
        <f t="shared" ref="N910" si="629">AVERAGE(F907:F910)</f>
        <v>22543.5</v>
      </c>
      <c r="O910" s="89">
        <f t="shared" si="621"/>
        <v>25495</v>
      </c>
      <c r="P910" s="89">
        <f t="shared" si="622"/>
        <v>5686949.2825000007</v>
      </c>
      <c r="Q910" s="89">
        <f t="shared" si="623"/>
        <v>411</v>
      </c>
    </row>
    <row r="911" spans="1:17">
      <c r="A911" s="5">
        <v>42511</v>
      </c>
      <c r="B911" s="8">
        <v>20</v>
      </c>
      <c r="C911" s="102">
        <f t="shared" si="615"/>
        <v>42504</v>
      </c>
      <c r="E911" s="75">
        <v>3072</v>
      </c>
      <c r="F911" s="75">
        <v>22010</v>
      </c>
      <c r="G911" s="80">
        <f t="shared" si="616"/>
        <v>25082</v>
      </c>
      <c r="H911" s="76">
        <v>5531915.8300000001</v>
      </c>
      <c r="I911" s="75">
        <v>386</v>
      </c>
      <c r="M911" s="92">
        <f t="shared" si="608"/>
        <v>2984.75</v>
      </c>
      <c r="N911" s="89">
        <f t="shared" ref="N911" si="630">AVERAGE(F908:F911)</f>
        <v>22256.5</v>
      </c>
      <c r="O911" s="89">
        <f t="shared" si="621"/>
        <v>25241.25</v>
      </c>
      <c r="P911" s="89">
        <f t="shared" si="622"/>
        <v>5610313.2524999995</v>
      </c>
      <c r="Q911" s="89">
        <f t="shared" si="623"/>
        <v>403.25</v>
      </c>
    </row>
    <row r="912" spans="1:17">
      <c r="A912" s="5">
        <v>42518</v>
      </c>
      <c r="B912" s="8">
        <v>21</v>
      </c>
      <c r="C912" s="102">
        <f t="shared" si="615"/>
        <v>42511</v>
      </c>
      <c r="E912" s="75">
        <v>3792</v>
      </c>
      <c r="F912" s="75">
        <v>21739</v>
      </c>
      <c r="G912" s="80">
        <f t="shared" si="616"/>
        <v>25531</v>
      </c>
      <c r="H912" s="76">
        <v>5375731.6799999997</v>
      </c>
      <c r="I912" s="75">
        <v>449</v>
      </c>
      <c r="M912" s="92">
        <f t="shared" si="608"/>
        <v>3222.5</v>
      </c>
      <c r="N912" s="89">
        <f t="shared" ref="N912" si="631">AVERAGE(F909:F912)</f>
        <v>21942.5</v>
      </c>
      <c r="O912" s="89">
        <f t="shared" si="621"/>
        <v>25165</v>
      </c>
      <c r="P912" s="89">
        <f t="shared" si="622"/>
        <v>5494619.8300000001</v>
      </c>
      <c r="Q912" s="89">
        <f t="shared" si="623"/>
        <v>413.25</v>
      </c>
    </row>
    <row r="913" spans="1:17">
      <c r="A913" s="5">
        <v>42525</v>
      </c>
      <c r="B913" s="8">
        <v>22</v>
      </c>
      <c r="C913" s="102">
        <f t="shared" si="615"/>
        <v>42518</v>
      </c>
      <c r="E913" s="75">
        <v>3102</v>
      </c>
      <c r="F913" s="75">
        <v>22471</v>
      </c>
      <c r="G913" s="80">
        <f t="shared" si="616"/>
        <v>25573</v>
      </c>
      <c r="H913" s="76">
        <v>5429055.4699999997</v>
      </c>
      <c r="I913" s="75">
        <v>367</v>
      </c>
      <c r="M913" s="92">
        <f t="shared" si="608"/>
        <v>3327</v>
      </c>
      <c r="N913" s="89">
        <f t="shared" ref="N913" si="632">AVERAGE(F910:F913)</f>
        <v>22109</v>
      </c>
      <c r="O913" s="89">
        <f t="shared" si="621"/>
        <v>25436</v>
      </c>
      <c r="P913" s="89">
        <f t="shared" si="622"/>
        <v>5475482.4299999997</v>
      </c>
      <c r="Q913" s="89">
        <f t="shared" si="623"/>
        <v>409.75</v>
      </c>
    </row>
    <row r="914" spans="1:17">
      <c r="A914" s="5">
        <v>42532</v>
      </c>
      <c r="B914" s="8">
        <v>23</v>
      </c>
      <c r="C914" s="102">
        <f t="shared" si="615"/>
        <v>42525</v>
      </c>
      <c r="E914" s="75">
        <v>3135</v>
      </c>
      <c r="F914" s="75">
        <v>22077</v>
      </c>
      <c r="G914" s="80">
        <f t="shared" si="616"/>
        <v>25212</v>
      </c>
      <c r="H914" s="76">
        <v>5391675.0099999998</v>
      </c>
      <c r="I914" s="75">
        <v>406</v>
      </c>
      <c r="M914" s="92">
        <f t="shared" si="608"/>
        <v>3275.25</v>
      </c>
      <c r="N914" s="89">
        <f t="shared" ref="N914" si="633">AVERAGE(F911:F914)</f>
        <v>22074.25</v>
      </c>
      <c r="O914" s="89">
        <f t="shared" si="621"/>
        <v>25349.5</v>
      </c>
      <c r="P914" s="89">
        <f t="shared" si="622"/>
        <v>5432094.4975000005</v>
      </c>
      <c r="Q914" s="89">
        <f t="shared" si="623"/>
        <v>402</v>
      </c>
    </row>
    <row r="915" spans="1:17">
      <c r="A915" s="5">
        <v>42539</v>
      </c>
      <c r="B915" s="8">
        <v>24</v>
      </c>
      <c r="C915" s="102">
        <f t="shared" si="615"/>
        <v>42532</v>
      </c>
      <c r="E915" s="75">
        <v>3031</v>
      </c>
      <c r="F915" s="75">
        <v>21859</v>
      </c>
      <c r="G915" s="80">
        <f t="shared" si="616"/>
        <v>24890</v>
      </c>
      <c r="H915" s="76">
        <v>5287827.51</v>
      </c>
      <c r="I915" s="75">
        <v>377</v>
      </c>
      <c r="M915" s="92">
        <f t="shared" si="608"/>
        <v>3265</v>
      </c>
      <c r="N915" s="89">
        <f t="shared" ref="N915" si="634">AVERAGE(F912:F915)</f>
        <v>22036.5</v>
      </c>
      <c r="O915" s="89">
        <f t="shared" si="621"/>
        <v>25301.5</v>
      </c>
      <c r="P915" s="89">
        <f t="shared" si="622"/>
        <v>5371072.4174999995</v>
      </c>
      <c r="Q915" s="89">
        <f t="shared" si="623"/>
        <v>399.75</v>
      </c>
    </row>
    <row r="916" spans="1:17">
      <c r="A916" s="5">
        <v>42546</v>
      </c>
      <c r="B916" s="8">
        <v>25</v>
      </c>
      <c r="C916" s="102">
        <f t="shared" si="615"/>
        <v>42539</v>
      </c>
      <c r="E916" s="75">
        <v>2847</v>
      </c>
      <c r="F916" s="75">
        <v>21988</v>
      </c>
      <c r="G916" s="80">
        <f t="shared" si="616"/>
        <v>24835</v>
      </c>
      <c r="H916" s="76">
        <v>5334549.26</v>
      </c>
      <c r="I916" s="75">
        <v>408</v>
      </c>
      <c r="M916" s="92">
        <f t="shared" si="608"/>
        <v>3028.75</v>
      </c>
      <c r="N916" s="89">
        <f t="shared" ref="N916" si="635">AVERAGE(F913:F916)</f>
        <v>22098.75</v>
      </c>
      <c r="O916" s="89">
        <f t="shared" si="621"/>
        <v>25127.5</v>
      </c>
      <c r="P916" s="89">
        <f t="shared" si="622"/>
        <v>5360776.8125</v>
      </c>
      <c r="Q916" s="89">
        <f t="shared" si="623"/>
        <v>389.5</v>
      </c>
    </row>
    <row r="917" spans="1:17">
      <c r="A917" s="5">
        <v>42553</v>
      </c>
      <c r="B917" s="8">
        <v>26</v>
      </c>
      <c r="C917" s="102">
        <f t="shared" si="615"/>
        <v>42546</v>
      </c>
      <c r="E917" s="75">
        <v>3076</v>
      </c>
      <c r="F917" s="75">
        <v>21843</v>
      </c>
      <c r="G917" s="80">
        <f t="shared" si="616"/>
        <v>24919</v>
      </c>
      <c r="H917" s="76">
        <v>5377703.54</v>
      </c>
      <c r="I917" s="75">
        <v>376</v>
      </c>
      <c r="M917" s="92">
        <f t="shared" si="608"/>
        <v>3022.25</v>
      </c>
      <c r="N917" s="89">
        <f t="shared" ref="N917" si="636">AVERAGE(F914:F917)</f>
        <v>21941.75</v>
      </c>
      <c r="O917" s="89">
        <f t="shared" si="621"/>
        <v>24964</v>
      </c>
      <c r="P917" s="89">
        <f t="shared" si="622"/>
        <v>5347938.83</v>
      </c>
      <c r="Q917" s="89">
        <f t="shared" si="623"/>
        <v>391.75</v>
      </c>
    </row>
    <row r="918" spans="1:17">
      <c r="A918" s="5">
        <v>42560</v>
      </c>
      <c r="B918" s="8">
        <v>27</v>
      </c>
      <c r="C918" s="102">
        <f t="shared" si="615"/>
        <v>42553</v>
      </c>
      <c r="E918" s="75">
        <v>3444</v>
      </c>
      <c r="F918" s="75">
        <v>21627</v>
      </c>
      <c r="G918" s="80">
        <f t="shared" si="616"/>
        <v>25071</v>
      </c>
      <c r="H918" s="76">
        <v>5262481.03</v>
      </c>
      <c r="I918" s="75">
        <v>321</v>
      </c>
      <c r="M918" s="92">
        <f t="shared" si="608"/>
        <v>3099.5</v>
      </c>
      <c r="N918" s="89">
        <f t="shared" ref="N918" si="637">AVERAGE(F915:F918)</f>
        <v>21829.25</v>
      </c>
      <c r="O918" s="89">
        <f t="shared" si="621"/>
        <v>24928.75</v>
      </c>
      <c r="P918" s="89">
        <f t="shared" si="622"/>
        <v>5315640.335</v>
      </c>
      <c r="Q918" s="89">
        <f t="shared" si="623"/>
        <v>370.5</v>
      </c>
    </row>
    <row r="919" spans="1:17">
      <c r="A919" s="5">
        <v>42567</v>
      </c>
      <c r="B919" s="8">
        <v>28</v>
      </c>
      <c r="C919" s="102">
        <f t="shared" si="615"/>
        <v>42560</v>
      </c>
      <c r="E919" s="75">
        <v>3522</v>
      </c>
      <c r="F919" s="75">
        <v>22334</v>
      </c>
      <c r="G919" s="80">
        <f t="shared" si="616"/>
        <v>25856</v>
      </c>
      <c r="H919" s="76">
        <v>5399642.4699999997</v>
      </c>
      <c r="I919" s="75">
        <v>590</v>
      </c>
      <c r="M919" s="92">
        <f t="shared" si="608"/>
        <v>3222.25</v>
      </c>
      <c r="N919" s="89">
        <f t="shared" ref="N919" si="638">AVERAGE(F916:F919)</f>
        <v>21948</v>
      </c>
      <c r="O919" s="89">
        <f t="shared" si="621"/>
        <v>25170.25</v>
      </c>
      <c r="P919" s="89">
        <f t="shared" si="622"/>
        <v>5343594.0750000002</v>
      </c>
      <c r="Q919" s="89">
        <f t="shared" si="623"/>
        <v>423.75</v>
      </c>
    </row>
    <row r="920" spans="1:17">
      <c r="A920" s="5">
        <v>42574</v>
      </c>
      <c r="B920" s="8">
        <v>29</v>
      </c>
      <c r="C920" s="102">
        <f t="shared" si="615"/>
        <v>42567</v>
      </c>
      <c r="E920" s="75">
        <v>2869</v>
      </c>
      <c r="F920" s="75">
        <v>22135</v>
      </c>
      <c r="G920" s="80">
        <f t="shared" si="616"/>
        <v>25004</v>
      </c>
      <c r="H920" s="76">
        <v>5312192.49</v>
      </c>
      <c r="I920" s="75">
        <v>503</v>
      </c>
      <c r="M920" s="92">
        <f t="shared" si="608"/>
        <v>3227.75</v>
      </c>
      <c r="N920" s="89">
        <f t="shared" ref="N920" si="639">AVERAGE(F917:F920)</f>
        <v>21984.75</v>
      </c>
      <c r="O920" s="89">
        <f t="shared" si="621"/>
        <v>25212.5</v>
      </c>
      <c r="P920" s="89">
        <f t="shared" si="622"/>
        <v>5338004.8825000003</v>
      </c>
      <c r="Q920" s="89">
        <f t="shared" si="623"/>
        <v>447.5</v>
      </c>
    </row>
    <row r="921" spans="1:17">
      <c r="A921" s="5">
        <v>42581</v>
      </c>
      <c r="B921" s="8">
        <v>30</v>
      </c>
      <c r="C921" s="102">
        <f t="shared" si="615"/>
        <v>42574</v>
      </c>
      <c r="E921" s="75">
        <v>3184</v>
      </c>
      <c r="F921" s="75">
        <v>21549</v>
      </c>
      <c r="G921" s="80">
        <f t="shared" si="616"/>
        <v>24733</v>
      </c>
      <c r="H921" s="76">
        <v>5217931.28</v>
      </c>
      <c r="I921" s="75">
        <v>477</v>
      </c>
      <c r="M921" s="92">
        <f t="shared" si="608"/>
        <v>3254.75</v>
      </c>
      <c r="N921" s="89">
        <f t="shared" ref="N921" si="640">AVERAGE(F918:F921)</f>
        <v>21911.25</v>
      </c>
      <c r="O921" s="89">
        <f t="shared" si="621"/>
        <v>25166</v>
      </c>
      <c r="P921" s="89">
        <f t="shared" si="622"/>
        <v>5298061.8174999999</v>
      </c>
      <c r="Q921" s="89">
        <f t="shared" si="623"/>
        <v>472.75</v>
      </c>
    </row>
    <row r="922" spans="1:17">
      <c r="A922" s="5">
        <v>42588</v>
      </c>
      <c r="B922" s="8">
        <v>31</v>
      </c>
      <c r="C922" s="102">
        <f t="shared" si="615"/>
        <v>42581</v>
      </c>
      <c r="E922" s="75">
        <v>3643</v>
      </c>
      <c r="F922" s="75">
        <v>22138</v>
      </c>
      <c r="G922" s="80">
        <f t="shared" si="616"/>
        <v>25781</v>
      </c>
      <c r="H922" s="76">
        <v>5880483.6100000003</v>
      </c>
      <c r="I922" s="75">
        <v>422</v>
      </c>
      <c r="M922" s="92">
        <f t="shared" si="608"/>
        <v>3304.5</v>
      </c>
      <c r="N922" s="89">
        <f t="shared" ref="N922" si="641">AVERAGE(F919:F922)</f>
        <v>22039</v>
      </c>
      <c r="O922" s="89">
        <f t="shared" si="621"/>
        <v>25343.5</v>
      </c>
      <c r="P922" s="89">
        <f t="shared" si="622"/>
        <v>5452562.4625000004</v>
      </c>
      <c r="Q922" s="89">
        <f t="shared" si="623"/>
        <v>498</v>
      </c>
    </row>
    <row r="923" spans="1:17">
      <c r="A923" s="5">
        <v>42595</v>
      </c>
      <c r="B923" s="8">
        <v>32</v>
      </c>
      <c r="C923" s="102">
        <f t="shared" si="615"/>
        <v>42588</v>
      </c>
      <c r="E923" s="75">
        <v>2946</v>
      </c>
      <c r="F923" s="75">
        <v>21487</v>
      </c>
      <c r="G923" s="80">
        <f t="shared" si="616"/>
        <v>24433</v>
      </c>
      <c r="H923" s="76">
        <v>5116364.95</v>
      </c>
      <c r="I923" s="75">
        <v>432</v>
      </c>
      <c r="M923" s="92">
        <f t="shared" si="608"/>
        <v>3160.5</v>
      </c>
      <c r="N923" s="89">
        <f t="shared" ref="N923" si="642">AVERAGE(F920:F923)</f>
        <v>21827.25</v>
      </c>
      <c r="O923" s="89">
        <f t="shared" si="621"/>
        <v>24987.75</v>
      </c>
      <c r="P923" s="89">
        <f t="shared" si="622"/>
        <v>5381743.0824999996</v>
      </c>
      <c r="Q923" s="89">
        <f t="shared" si="623"/>
        <v>458.5</v>
      </c>
    </row>
    <row r="924" spans="1:17">
      <c r="A924" s="5">
        <v>42602</v>
      </c>
      <c r="B924" s="8">
        <v>33</v>
      </c>
      <c r="C924" s="102">
        <f t="shared" si="615"/>
        <v>42595</v>
      </c>
      <c r="E924" s="75">
        <v>2974</v>
      </c>
      <c r="F924" s="75">
        <v>20669</v>
      </c>
      <c r="G924" s="80">
        <f t="shared" si="616"/>
        <v>23643</v>
      </c>
      <c r="H924" s="76">
        <v>4945348.29</v>
      </c>
      <c r="I924" s="75">
        <v>421</v>
      </c>
      <c r="M924" s="92">
        <f t="shared" si="608"/>
        <v>3186.75</v>
      </c>
      <c r="N924" s="89">
        <f t="shared" ref="N924" si="643">AVERAGE(F921:F924)</f>
        <v>21460.75</v>
      </c>
      <c r="O924" s="89">
        <f t="shared" si="621"/>
        <v>24647.5</v>
      </c>
      <c r="P924" s="89">
        <f t="shared" si="622"/>
        <v>5290032.0324999997</v>
      </c>
      <c r="Q924" s="89">
        <f t="shared" si="623"/>
        <v>438</v>
      </c>
    </row>
    <row r="925" spans="1:17">
      <c r="A925" s="5">
        <v>42609</v>
      </c>
      <c r="B925" s="8">
        <v>34</v>
      </c>
      <c r="C925" s="102">
        <f t="shared" si="615"/>
        <v>42602</v>
      </c>
      <c r="E925" s="75">
        <v>2711</v>
      </c>
      <c r="F925" s="75">
        <v>20664</v>
      </c>
      <c r="G925" s="80">
        <f t="shared" si="616"/>
        <v>23375</v>
      </c>
      <c r="H925" s="76">
        <v>5004898.04</v>
      </c>
      <c r="I925" s="75">
        <v>348</v>
      </c>
      <c r="M925" s="92">
        <f t="shared" si="608"/>
        <v>3068.5</v>
      </c>
      <c r="N925" s="89">
        <f t="shared" ref="N925" si="644">AVERAGE(F922:F925)</f>
        <v>21239.5</v>
      </c>
      <c r="O925" s="89">
        <f t="shared" si="621"/>
        <v>24308</v>
      </c>
      <c r="P925" s="89">
        <f t="shared" si="622"/>
        <v>5236773.7225000001</v>
      </c>
      <c r="Q925" s="89">
        <f t="shared" si="623"/>
        <v>405.75</v>
      </c>
    </row>
    <row r="926" spans="1:17">
      <c r="A926" s="5">
        <v>42616</v>
      </c>
      <c r="B926" s="8">
        <v>35</v>
      </c>
      <c r="C926" s="102">
        <f t="shared" si="615"/>
        <v>42609</v>
      </c>
      <c r="E926" s="75">
        <v>2826</v>
      </c>
      <c r="F926" s="75">
        <v>20038</v>
      </c>
      <c r="G926" s="80">
        <f t="shared" si="616"/>
        <v>22864</v>
      </c>
      <c r="H926" s="76">
        <v>4963540.51</v>
      </c>
      <c r="I926" s="75">
        <v>396</v>
      </c>
      <c r="M926" s="92">
        <f t="shared" si="608"/>
        <v>2864.25</v>
      </c>
      <c r="N926" s="89">
        <f t="shared" ref="N926" si="645">AVERAGE(F923:F926)</f>
        <v>20714.5</v>
      </c>
      <c r="O926" s="89">
        <f t="shared" si="621"/>
        <v>23578.75</v>
      </c>
      <c r="P926" s="89">
        <f t="shared" si="622"/>
        <v>5007537.9474999998</v>
      </c>
      <c r="Q926" s="89">
        <f t="shared" si="623"/>
        <v>399.25</v>
      </c>
    </row>
    <row r="927" spans="1:17">
      <c r="A927" s="5">
        <v>42623</v>
      </c>
      <c r="B927" s="8">
        <v>36</v>
      </c>
      <c r="C927" s="102">
        <f t="shared" si="615"/>
        <v>42616</v>
      </c>
      <c r="E927" s="75">
        <v>2615</v>
      </c>
      <c r="F927" s="75">
        <v>19582</v>
      </c>
      <c r="G927" s="80">
        <f t="shared" si="616"/>
        <v>22197</v>
      </c>
      <c r="H927" s="76">
        <v>4761244.13</v>
      </c>
      <c r="I927" s="75">
        <v>388</v>
      </c>
      <c r="M927" s="92">
        <f t="shared" si="608"/>
        <v>2781.5</v>
      </c>
      <c r="N927" s="89">
        <f t="shared" ref="N927" si="646">AVERAGE(F924:F927)</f>
        <v>20238.25</v>
      </c>
      <c r="O927" s="89">
        <f t="shared" si="621"/>
        <v>23019.75</v>
      </c>
      <c r="P927" s="89">
        <f t="shared" si="622"/>
        <v>4918757.7424999997</v>
      </c>
      <c r="Q927" s="89">
        <f t="shared" si="623"/>
        <v>388.25</v>
      </c>
    </row>
    <row r="928" spans="1:17">
      <c r="A928" s="5">
        <v>42630</v>
      </c>
      <c r="B928" s="8">
        <v>37</v>
      </c>
      <c r="C928" s="102">
        <f t="shared" si="615"/>
        <v>42623</v>
      </c>
      <c r="E928" s="75">
        <v>2626</v>
      </c>
      <c r="F928" s="75">
        <v>19617</v>
      </c>
      <c r="G928" s="80">
        <f t="shared" si="616"/>
        <v>22243</v>
      </c>
      <c r="H928" s="76">
        <v>4792472.6500000004</v>
      </c>
      <c r="I928" s="75">
        <v>351</v>
      </c>
      <c r="M928" s="92">
        <f t="shared" si="608"/>
        <v>2694.5</v>
      </c>
      <c r="N928" s="89">
        <f t="shared" ref="N928" si="647">AVERAGE(F925:F928)</f>
        <v>19975.25</v>
      </c>
      <c r="O928" s="89">
        <f t="shared" si="621"/>
        <v>22669.75</v>
      </c>
      <c r="P928" s="89">
        <f t="shared" si="622"/>
        <v>4880538.8324999996</v>
      </c>
      <c r="Q928" s="89">
        <f t="shared" si="623"/>
        <v>370.75</v>
      </c>
    </row>
    <row r="929" spans="1:18">
      <c r="A929" s="5">
        <v>42637</v>
      </c>
      <c r="B929" s="8">
        <v>38</v>
      </c>
      <c r="C929" s="102">
        <f t="shared" si="615"/>
        <v>42630</v>
      </c>
      <c r="E929" s="75">
        <v>2460</v>
      </c>
      <c r="F929" s="75">
        <v>19461</v>
      </c>
      <c r="G929" s="80">
        <f t="shared" si="616"/>
        <v>21921</v>
      </c>
      <c r="H929" s="76">
        <v>4705667.75</v>
      </c>
      <c r="I929" s="75">
        <v>363</v>
      </c>
      <c r="M929" s="92">
        <f t="shared" si="608"/>
        <v>2631.75</v>
      </c>
      <c r="N929" s="89">
        <f t="shared" ref="N929" si="648">AVERAGE(F926:F929)</f>
        <v>19674.5</v>
      </c>
      <c r="O929" s="89">
        <f t="shared" si="621"/>
        <v>22306.25</v>
      </c>
      <c r="P929" s="89">
        <f t="shared" si="622"/>
        <v>4805731.26</v>
      </c>
      <c r="Q929" s="89">
        <f t="shared" si="623"/>
        <v>374.5</v>
      </c>
    </row>
    <row r="930" spans="1:18">
      <c r="A930" s="5">
        <v>42644</v>
      </c>
      <c r="B930" s="8">
        <v>39</v>
      </c>
      <c r="C930" s="102">
        <f t="shared" si="615"/>
        <v>42637</v>
      </c>
      <c r="E930" s="75">
        <v>2564</v>
      </c>
      <c r="F930" s="75">
        <v>19174</v>
      </c>
      <c r="G930" s="80">
        <f t="shared" si="616"/>
        <v>21738</v>
      </c>
      <c r="H930" s="76">
        <v>4590941.6500000004</v>
      </c>
      <c r="I930" s="75">
        <v>296</v>
      </c>
      <c r="M930" s="92">
        <f t="shared" si="608"/>
        <v>2566.25</v>
      </c>
      <c r="N930" s="89">
        <f t="shared" ref="N930" si="649">AVERAGE(F927:F930)</f>
        <v>19458.5</v>
      </c>
      <c r="O930" s="89">
        <f t="shared" si="621"/>
        <v>22024.75</v>
      </c>
      <c r="P930" s="89">
        <f t="shared" si="622"/>
        <v>4712581.5449999999</v>
      </c>
      <c r="Q930" s="89">
        <f t="shared" si="623"/>
        <v>349.5</v>
      </c>
    </row>
    <row r="931" spans="1:18">
      <c r="A931" s="5">
        <v>42651</v>
      </c>
      <c r="B931" s="8">
        <v>40</v>
      </c>
      <c r="C931" s="102">
        <f t="shared" si="615"/>
        <v>42644</v>
      </c>
      <c r="E931" s="75">
        <v>3162</v>
      </c>
      <c r="F931" s="75">
        <v>19176</v>
      </c>
      <c r="G931" s="80">
        <f t="shared" si="616"/>
        <v>22338</v>
      </c>
      <c r="H931" s="76">
        <v>4586159.83</v>
      </c>
      <c r="I931" s="75">
        <v>277</v>
      </c>
      <c r="M931" s="92">
        <f t="shared" si="608"/>
        <v>2703</v>
      </c>
      <c r="N931" s="89">
        <f t="shared" ref="N931" si="650">AVERAGE(F928:F931)</f>
        <v>19357</v>
      </c>
      <c r="O931" s="89">
        <f t="shared" si="621"/>
        <v>22060</v>
      </c>
      <c r="P931" s="89">
        <f t="shared" si="622"/>
        <v>4668810.4700000007</v>
      </c>
      <c r="Q931" s="89">
        <f t="shared" si="623"/>
        <v>321.75</v>
      </c>
    </row>
    <row r="932" spans="1:18">
      <c r="A932" s="5">
        <v>42658</v>
      </c>
      <c r="B932" s="8">
        <v>41</v>
      </c>
      <c r="C932" s="102">
        <f t="shared" si="615"/>
        <v>42651</v>
      </c>
      <c r="E932" s="75">
        <v>2766</v>
      </c>
      <c r="F932" s="75">
        <v>18866</v>
      </c>
      <c r="G932" s="80">
        <f t="shared" si="616"/>
        <v>21632</v>
      </c>
      <c r="H932" s="76">
        <v>4475863.66</v>
      </c>
      <c r="I932" s="75">
        <v>304</v>
      </c>
      <c r="M932" s="92">
        <f t="shared" si="608"/>
        <v>2738</v>
      </c>
      <c r="N932" s="89">
        <f t="shared" ref="N932" si="651">AVERAGE(F929:F932)</f>
        <v>19169.25</v>
      </c>
      <c r="O932" s="89">
        <f t="shared" si="621"/>
        <v>21907.25</v>
      </c>
      <c r="P932" s="89">
        <f t="shared" si="622"/>
        <v>4589658.2225000001</v>
      </c>
      <c r="Q932" s="89">
        <f t="shared" si="623"/>
        <v>310</v>
      </c>
    </row>
    <row r="933" spans="1:18">
      <c r="A933" s="5">
        <v>42665</v>
      </c>
      <c r="B933" s="8">
        <v>42</v>
      </c>
      <c r="C933" s="102">
        <f t="shared" si="615"/>
        <v>42658</v>
      </c>
      <c r="E933" s="75">
        <v>2687</v>
      </c>
      <c r="F933" s="75">
        <v>19121</v>
      </c>
      <c r="G933" s="80">
        <f t="shared" si="616"/>
        <v>21808</v>
      </c>
      <c r="H933" s="76">
        <v>4553105.71</v>
      </c>
      <c r="I933" s="75">
        <v>338</v>
      </c>
      <c r="M933" s="92">
        <f t="shared" si="608"/>
        <v>2794.75</v>
      </c>
      <c r="N933" s="89">
        <f t="shared" ref="N933" si="652">AVERAGE(F930:F933)</f>
        <v>19084.25</v>
      </c>
      <c r="O933" s="89">
        <f t="shared" si="621"/>
        <v>21879</v>
      </c>
      <c r="P933" s="89">
        <f t="shared" si="622"/>
        <v>4551517.7125000004</v>
      </c>
      <c r="Q933" s="89">
        <f t="shared" si="623"/>
        <v>303.75</v>
      </c>
    </row>
    <row r="934" spans="1:18">
      <c r="A934" s="5">
        <v>42672</v>
      </c>
      <c r="B934" s="8">
        <v>43</v>
      </c>
      <c r="C934" s="102">
        <f t="shared" si="615"/>
        <v>42665</v>
      </c>
      <c r="E934" s="75">
        <v>2672</v>
      </c>
      <c r="F934" s="75">
        <v>18804</v>
      </c>
      <c r="G934" s="80">
        <f t="shared" si="616"/>
        <v>21476</v>
      </c>
      <c r="H934" s="76">
        <v>4510568.1500000004</v>
      </c>
      <c r="I934" s="75">
        <v>285</v>
      </c>
      <c r="M934" s="92">
        <f t="shared" si="608"/>
        <v>2821.75</v>
      </c>
      <c r="N934" s="89">
        <f t="shared" ref="N934" si="653">AVERAGE(F931:F934)</f>
        <v>18991.75</v>
      </c>
      <c r="O934" s="89">
        <f t="shared" si="621"/>
        <v>21813.5</v>
      </c>
      <c r="P934" s="89">
        <f t="shared" si="622"/>
        <v>4531424.3375000004</v>
      </c>
      <c r="Q934" s="89">
        <f t="shared" si="623"/>
        <v>301</v>
      </c>
    </row>
    <row r="935" spans="1:18">
      <c r="A935" s="5">
        <v>42679</v>
      </c>
      <c r="B935" s="8">
        <v>44</v>
      </c>
      <c r="C935" s="102">
        <f t="shared" si="615"/>
        <v>42672</v>
      </c>
      <c r="E935" s="75">
        <v>3061</v>
      </c>
      <c r="F935" s="75">
        <v>18892</v>
      </c>
      <c r="G935" s="80">
        <f t="shared" si="616"/>
        <v>21953</v>
      </c>
      <c r="H935" s="76">
        <v>4528962.2</v>
      </c>
      <c r="I935" s="75">
        <v>306</v>
      </c>
      <c r="M935" s="92">
        <f t="shared" ref="M935:M998" si="654">AVERAGE(E932:E935)</f>
        <v>2796.5</v>
      </c>
      <c r="N935" s="89">
        <f t="shared" ref="N935" si="655">AVERAGE(F932:F935)</f>
        <v>18920.75</v>
      </c>
      <c r="O935" s="89">
        <f t="shared" si="621"/>
        <v>21717.25</v>
      </c>
      <c r="P935" s="89">
        <f t="shared" si="622"/>
        <v>4517124.9300000006</v>
      </c>
      <c r="Q935" s="89">
        <f t="shared" si="623"/>
        <v>308.25</v>
      </c>
    </row>
    <row r="936" spans="1:18">
      <c r="A936" s="5">
        <v>42686</v>
      </c>
      <c r="B936" s="8">
        <v>45</v>
      </c>
      <c r="C936" s="102">
        <f t="shared" si="615"/>
        <v>42679</v>
      </c>
      <c r="E936" s="75">
        <v>2947</v>
      </c>
      <c r="F936" s="75">
        <v>18645</v>
      </c>
      <c r="G936" s="80">
        <f t="shared" si="616"/>
        <v>21592</v>
      </c>
      <c r="H936" s="76">
        <v>4391085.34</v>
      </c>
      <c r="I936" s="75">
        <v>354</v>
      </c>
      <c r="M936" s="92">
        <f t="shared" si="654"/>
        <v>2841.75</v>
      </c>
      <c r="N936" s="89">
        <f t="shared" ref="N936" si="656">AVERAGE(F933:F936)</f>
        <v>18865.5</v>
      </c>
      <c r="O936" s="89">
        <f t="shared" si="621"/>
        <v>21707.25</v>
      </c>
      <c r="P936" s="89">
        <f t="shared" si="622"/>
        <v>4495930.3499999996</v>
      </c>
      <c r="Q936" s="89">
        <f t="shared" si="623"/>
        <v>320.75</v>
      </c>
    </row>
    <row r="937" spans="1:18">
      <c r="A937" s="5">
        <v>42693</v>
      </c>
      <c r="B937" s="8">
        <v>46</v>
      </c>
      <c r="C937" s="102">
        <f t="shared" si="615"/>
        <v>42686</v>
      </c>
      <c r="E937" s="75">
        <v>4293</v>
      </c>
      <c r="F937" s="75">
        <v>19611</v>
      </c>
      <c r="G937" s="80">
        <f t="shared" si="616"/>
        <v>23904</v>
      </c>
      <c r="H937" s="76">
        <v>4629968.7</v>
      </c>
      <c r="I937" s="75">
        <v>343</v>
      </c>
      <c r="M937" s="92">
        <f t="shared" si="654"/>
        <v>3243.25</v>
      </c>
      <c r="N937" s="89">
        <f t="shared" ref="N937" si="657">AVERAGE(F934:F937)</f>
        <v>18988</v>
      </c>
      <c r="O937" s="89">
        <f t="shared" si="621"/>
        <v>22231.25</v>
      </c>
      <c r="P937" s="89">
        <f t="shared" si="622"/>
        <v>4515146.0975000001</v>
      </c>
      <c r="Q937" s="89">
        <f t="shared" si="623"/>
        <v>322</v>
      </c>
    </row>
    <row r="938" spans="1:18">
      <c r="A938" s="5">
        <v>42700</v>
      </c>
      <c r="B938" s="8">
        <v>47</v>
      </c>
      <c r="C938" s="102">
        <f t="shared" si="615"/>
        <v>42693</v>
      </c>
      <c r="E938" s="75">
        <v>3409</v>
      </c>
      <c r="F938" s="75">
        <v>20097</v>
      </c>
      <c r="G938" s="80">
        <f t="shared" si="616"/>
        <v>23506</v>
      </c>
      <c r="H938" s="76">
        <v>4669178.0599999996</v>
      </c>
      <c r="I938" s="75">
        <v>364</v>
      </c>
      <c r="M938" s="92">
        <f t="shared" si="654"/>
        <v>3427.5</v>
      </c>
      <c r="N938" s="89">
        <f t="shared" ref="N938" si="658">AVERAGE(F935:F938)</f>
        <v>19311.25</v>
      </c>
      <c r="O938" s="89">
        <f t="shared" si="621"/>
        <v>22738.75</v>
      </c>
      <c r="P938" s="89">
        <f t="shared" si="622"/>
        <v>4554798.5749999993</v>
      </c>
      <c r="Q938" s="89">
        <f t="shared" si="623"/>
        <v>341.75</v>
      </c>
    </row>
    <row r="939" spans="1:18">
      <c r="A939" s="5">
        <v>42707</v>
      </c>
      <c r="B939" s="8">
        <v>48</v>
      </c>
      <c r="C939" s="102">
        <f t="shared" si="615"/>
        <v>42700</v>
      </c>
      <c r="E939" s="75">
        <v>4660</v>
      </c>
      <c r="F939" s="75">
        <v>22111</v>
      </c>
      <c r="G939" s="80">
        <f t="shared" si="616"/>
        <v>26771</v>
      </c>
      <c r="H939" s="76">
        <v>5519246.8200000003</v>
      </c>
      <c r="I939" s="75">
        <v>319</v>
      </c>
      <c r="M939" s="92">
        <f t="shared" si="654"/>
        <v>3827.25</v>
      </c>
      <c r="N939" s="89">
        <f t="shared" ref="N939" si="659">AVERAGE(F936:F939)</f>
        <v>20116</v>
      </c>
      <c r="O939" s="89">
        <f t="shared" si="621"/>
        <v>23943.25</v>
      </c>
      <c r="P939" s="89">
        <f t="shared" si="622"/>
        <v>4802369.7299999995</v>
      </c>
      <c r="Q939" s="89">
        <f t="shared" si="623"/>
        <v>345</v>
      </c>
    </row>
    <row r="940" spans="1:18">
      <c r="A940" s="5">
        <v>42714</v>
      </c>
      <c r="B940" s="8">
        <v>49</v>
      </c>
      <c r="C940" s="102">
        <f t="shared" si="615"/>
        <v>42707</v>
      </c>
      <c r="E940" s="75">
        <v>5136</v>
      </c>
      <c r="F940" s="75">
        <v>22350</v>
      </c>
      <c r="G940" s="80">
        <f t="shared" si="616"/>
        <v>27486</v>
      </c>
      <c r="H940" s="76">
        <v>5297504.37</v>
      </c>
      <c r="I940" s="75">
        <v>321</v>
      </c>
      <c r="M940" s="92">
        <f t="shared" si="654"/>
        <v>4374.5</v>
      </c>
      <c r="N940" s="89">
        <f t="shared" ref="N940" si="660">AVERAGE(F937:F940)</f>
        <v>21042.25</v>
      </c>
      <c r="O940" s="89">
        <f t="shared" si="621"/>
        <v>25416.75</v>
      </c>
      <c r="P940" s="89">
        <f t="shared" si="622"/>
        <v>5028974.4874999998</v>
      </c>
      <c r="Q940" s="89">
        <f t="shared" si="623"/>
        <v>336.75</v>
      </c>
    </row>
    <row r="941" spans="1:18">
      <c r="A941" s="5">
        <v>42721</v>
      </c>
      <c r="B941" s="8">
        <v>50</v>
      </c>
      <c r="C941" s="102">
        <f t="shared" si="615"/>
        <v>42714</v>
      </c>
      <c r="E941" s="75">
        <v>6235</v>
      </c>
      <c r="F941" s="75">
        <v>24218</v>
      </c>
      <c r="G941" s="80">
        <f t="shared" si="616"/>
        <v>30453</v>
      </c>
      <c r="H941" s="76">
        <v>5687643.6200000001</v>
      </c>
      <c r="I941" s="75">
        <v>292</v>
      </c>
      <c r="M941" s="92">
        <f t="shared" si="654"/>
        <v>4860</v>
      </c>
      <c r="N941" s="89">
        <f t="shared" ref="N941" si="661">AVERAGE(F938:F941)</f>
        <v>22194</v>
      </c>
      <c r="O941" s="89">
        <f t="shared" si="621"/>
        <v>27054</v>
      </c>
      <c r="P941" s="89">
        <f t="shared" si="622"/>
        <v>5293393.2175000003</v>
      </c>
      <c r="Q941" s="89">
        <f t="shared" si="623"/>
        <v>324</v>
      </c>
    </row>
    <row r="942" spans="1:18">
      <c r="A942" s="5">
        <v>42728</v>
      </c>
      <c r="B942" s="8">
        <v>51</v>
      </c>
      <c r="C942" s="102">
        <f t="shared" si="615"/>
        <v>42721</v>
      </c>
      <c r="E942" s="75">
        <v>5580</v>
      </c>
      <c r="F942" s="75">
        <v>27740</v>
      </c>
      <c r="G942" s="80">
        <f t="shared" si="616"/>
        <v>33320</v>
      </c>
      <c r="H942" s="76">
        <v>6644913.8799999999</v>
      </c>
      <c r="I942" s="75">
        <v>327</v>
      </c>
      <c r="M942" s="92">
        <f t="shared" si="654"/>
        <v>5402.75</v>
      </c>
      <c r="N942" s="89">
        <f t="shared" ref="N942" si="662">AVERAGE(F939:F942)</f>
        <v>24104.75</v>
      </c>
      <c r="O942" s="89">
        <f t="shared" si="621"/>
        <v>29507.5</v>
      </c>
      <c r="P942" s="89">
        <f t="shared" si="622"/>
        <v>5787327.1725000003</v>
      </c>
      <c r="Q942" s="89">
        <f t="shared" si="623"/>
        <v>314.75</v>
      </c>
    </row>
    <row r="943" spans="1:18">
      <c r="A943" s="5">
        <v>42735</v>
      </c>
      <c r="B943" s="8">
        <v>52</v>
      </c>
      <c r="C943" s="102">
        <f t="shared" si="615"/>
        <v>42728</v>
      </c>
      <c r="D943" s="50">
        <v>1</v>
      </c>
      <c r="E943" s="75">
        <v>4585</v>
      </c>
      <c r="F943" s="75">
        <v>30520</v>
      </c>
      <c r="G943" s="80">
        <f t="shared" si="616"/>
        <v>35105</v>
      </c>
      <c r="H943" s="76">
        <v>7343089.0599999996</v>
      </c>
      <c r="I943" s="75">
        <v>331</v>
      </c>
      <c r="M943" s="92">
        <f t="shared" si="654"/>
        <v>5384</v>
      </c>
      <c r="N943" s="89">
        <f t="shared" ref="N943" si="663">AVERAGE(F940:F943)</f>
        <v>26207</v>
      </c>
      <c r="O943" s="89">
        <f t="shared" si="621"/>
        <v>31591</v>
      </c>
      <c r="P943" s="89">
        <f t="shared" si="622"/>
        <v>6243287.7324999999</v>
      </c>
      <c r="Q943" s="89">
        <f t="shared" si="623"/>
        <v>317.75</v>
      </c>
    </row>
    <row r="944" spans="1:18" s="119" customFormat="1">
      <c r="A944" s="113">
        <v>42742</v>
      </c>
      <c r="B944" s="114">
        <v>53</v>
      </c>
      <c r="C944" s="102">
        <f t="shared" si="615"/>
        <v>42735</v>
      </c>
      <c r="D944" s="50">
        <v>2</v>
      </c>
      <c r="E944" s="115">
        <v>6168</v>
      </c>
      <c r="F944" s="115">
        <v>30184</v>
      </c>
      <c r="G944" s="80">
        <f t="shared" si="616"/>
        <v>36352</v>
      </c>
      <c r="H944" s="116">
        <v>7632757.5300000003</v>
      </c>
      <c r="I944" s="115">
        <v>318</v>
      </c>
      <c r="J944" s="117"/>
      <c r="K944" s="117"/>
      <c r="L944" s="117"/>
      <c r="M944" s="118">
        <f t="shared" si="654"/>
        <v>5642</v>
      </c>
      <c r="N944" s="118">
        <f t="shared" ref="N944" si="664">AVERAGE(F941:F944)</f>
        <v>28165.5</v>
      </c>
      <c r="O944" s="89">
        <f t="shared" si="621"/>
        <v>33807.5</v>
      </c>
      <c r="P944" s="89">
        <f t="shared" si="622"/>
        <v>6827101.0225</v>
      </c>
      <c r="Q944" s="89">
        <f t="shared" si="623"/>
        <v>317</v>
      </c>
      <c r="R944" s="117"/>
    </row>
    <row r="945" spans="1:17">
      <c r="A945" s="5">
        <v>42749</v>
      </c>
      <c r="B945" s="8">
        <v>1</v>
      </c>
      <c r="C945" s="102">
        <f t="shared" si="615"/>
        <v>42742</v>
      </c>
      <c r="D945" s="50">
        <v>3</v>
      </c>
      <c r="E945" s="75">
        <v>4943</v>
      </c>
      <c r="F945" s="75">
        <v>31714</v>
      </c>
      <c r="G945" s="80">
        <f t="shared" si="616"/>
        <v>36657</v>
      </c>
      <c r="H945" s="76">
        <v>7822551</v>
      </c>
      <c r="I945" s="75">
        <v>361</v>
      </c>
      <c r="M945" s="92">
        <f t="shared" si="654"/>
        <v>5319</v>
      </c>
      <c r="N945" s="89">
        <f t="shared" ref="N945" si="665">AVERAGE(F942:F945)</f>
        <v>30039.5</v>
      </c>
      <c r="O945" s="89">
        <f t="shared" si="621"/>
        <v>35358.5</v>
      </c>
      <c r="P945" s="89">
        <f t="shared" si="622"/>
        <v>7360827.8674999997</v>
      </c>
      <c r="Q945" s="89">
        <f t="shared" si="623"/>
        <v>334.25</v>
      </c>
    </row>
    <row r="946" spans="1:17">
      <c r="A946" s="5">
        <v>42756</v>
      </c>
      <c r="B946" s="8">
        <v>2</v>
      </c>
      <c r="C946" s="102">
        <f t="shared" si="615"/>
        <v>42749</v>
      </c>
      <c r="D946" s="50">
        <v>4</v>
      </c>
      <c r="E946" s="75">
        <v>3945</v>
      </c>
      <c r="F946" s="75">
        <v>32061</v>
      </c>
      <c r="G946" s="80">
        <f t="shared" si="616"/>
        <v>36006</v>
      </c>
      <c r="H946" s="76">
        <v>8306596</v>
      </c>
      <c r="I946" s="75">
        <v>316</v>
      </c>
      <c r="M946" s="92">
        <f t="shared" si="654"/>
        <v>4910.25</v>
      </c>
      <c r="N946" s="89">
        <f t="shared" ref="N946" si="666">AVERAGE(F943:F946)</f>
        <v>31119.75</v>
      </c>
      <c r="O946" s="89">
        <f t="shared" si="621"/>
        <v>36030</v>
      </c>
      <c r="P946" s="89">
        <f t="shared" si="622"/>
        <v>7776248.3975</v>
      </c>
      <c r="Q946" s="89">
        <f t="shared" si="623"/>
        <v>331.5</v>
      </c>
    </row>
    <row r="947" spans="1:17">
      <c r="A947" s="5">
        <v>42763</v>
      </c>
      <c r="B947" s="8">
        <v>3</v>
      </c>
      <c r="C947" s="102">
        <f t="shared" si="615"/>
        <v>42756</v>
      </c>
      <c r="D947" s="50">
        <v>5</v>
      </c>
      <c r="E947" s="75">
        <v>4700</v>
      </c>
      <c r="F947" s="75">
        <v>32780</v>
      </c>
      <c r="G947" s="80">
        <f t="shared" si="616"/>
        <v>37480</v>
      </c>
      <c r="H947" s="76">
        <v>8767701</v>
      </c>
      <c r="I947" s="75">
        <v>340</v>
      </c>
      <c r="M947" s="92">
        <f t="shared" si="654"/>
        <v>4939</v>
      </c>
      <c r="N947" s="89">
        <f t="shared" ref="N947" si="667">AVERAGE(F944:F947)</f>
        <v>31684.75</v>
      </c>
      <c r="O947" s="89">
        <f t="shared" si="621"/>
        <v>36623.75</v>
      </c>
      <c r="P947" s="89">
        <f t="shared" si="622"/>
        <v>8132401.3825000003</v>
      </c>
      <c r="Q947" s="89">
        <f t="shared" si="623"/>
        <v>333.75</v>
      </c>
    </row>
    <row r="948" spans="1:17">
      <c r="A948" s="5">
        <v>42770</v>
      </c>
      <c r="B948" s="8">
        <v>4</v>
      </c>
      <c r="C948" s="102">
        <f t="shared" si="615"/>
        <v>42763</v>
      </c>
      <c r="D948" s="50">
        <v>6</v>
      </c>
      <c r="E948" s="75">
        <v>3573</v>
      </c>
      <c r="F948" s="75">
        <v>34200</v>
      </c>
      <c r="G948" s="80">
        <f t="shared" si="616"/>
        <v>37773</v>
      </c>
      <c r="H948" s="76">
        <v>8341980</v>
      </c>
      <c r="I948" s="75">
        <v>353</v>
      </c>
      <c r="M948" s="92">
        <f t="shared" si="654"/>
        <v>4290.25</v>
      </c>
      <c r="N948" s="89">
        <f t="shared" ref="N948" si="668">AVERAGE(F945:F948)</f>
        <v>32688.75</v>
      </c>
      <c r="O948" s="89">
        <f t="shared" si="621"/>
        <v>36979</v>
      </c>
      <c r="P948" s="89">
        <f t="shared" si="622"/>
        <v>8309707</v>
      </c>
      <c r="Q948" s="89">
        <f t="shared" si="623"/>
        <v>342.5</v>
      </c>
    </row>
    <row r="949" spans="1:17">
      <c r="A949" s="5">
        <v>42777</v>
      </c>
      <c r="B949" s="8">
        <v>5</v>
      </c>
      <c r="C949" s="102">
        <f t="shared" si="615"/>
        <v>42770</v>
      </c>
      <c r="D949" s="50">
        <v>7</v>
      </c>
      <c r="E949" s="75">
        <v>3209</v>
      </c>
      <c r="F949" s="75">
        <v>32842</v>
      </c>
      <c r="G949" s="80">
        <f t="shared" si="616"/>
        <v>36051</v>
      </c>
      <c r="H949" s="76">
        <v>8310373.1399999997</v>
      </c>
      <c r="I949" s="75">
        <v>353</v>
      </c>
      <c r="M949" s="92">
        <f t="shared" si="654"/>
        <v>3856.75</v>
      </c>
      <c r="N949" s="89">
        <f t="shared" ref="N949" si="669">AVERAGE(F946:F949)</f>
        <v>32970.75</v>
      </c>
      <c r="O949" s="89">
        <f t="shared" si="621"/>
        <v>36827.5</v>
      </c>
      <c r="P949" s="89">
        <f t="shared" si="622"/>
        <v>8431662.5350000001</v>
      </c>
      <c r="Q949" s="89">
        <f t="shared" si="623"/>
        <v>340.5</v>
      </c>
    </row>
    <row r="950" spans="1:17">
      <c r="A950" s="5">
        <v>42784</v>
      </c>
      <c r="B950" s="8">
        <v>6</v>
      </c>
      <c r="C950" s="102">
        <f t="shared" si="615"/>
        <v>42777</v>
      </c>
      <c r="D950" s="50">
        <v>8</v>
      </c>
      <c r="E950" s="75">
        <v>2753</v>
      </c>
      <c r="F950" s="75">
        <v>32707</v>
      </c>
      <c r="G950" s="80">
        <f t="shared" si="616"/>
        <v>35460</v>
      </c>
      <c r="H950" s="76">
        <v>8104396.7800000003</v>
      </c>
      <c r="I950" s="75">
        <v>362</v>
      </c>
      <c r="M950" s="92">
        <f t="shared" si="654"/>
        <v>3558.75</v>
      </c>
      <c r="N950" s="89">
        <f t="shared" ref="N950" si="670">AVERAGE(F947:F950)</f>
        <v>33132.25</v>
      </c>
      <c r="O950" s="89">
        <f t="shared" si="621"/>
        <v>36691</v>
      </c>
      <c r="P950" s="89">
        <f t="shared" si="622"/>
        <v>8381112.7300000004</v>
      </c>
      <c r="Q950" s="89">
        <f t="shared" si="623"/>
        <v>352</v>
      </c>
    </row>
    <row r="951" spans="1:17">
      <c r="A951" s="5">
        <v>42791</v>
      </c>
      <c r="B951" s="8">
        <v>7</v>
      </c>
      <c r="C951" s="102">
        <f t="shared" si="615"/>
        <v>42784</v>
      </c>
      <c r="D951" s="50">
        <v>9</v>
      </c>
      <c r="E951" s="75">
        <v>2449</v>
      </c>
      <c r="F951" s="75">
        <v>31810</v>
      </c>
      <c r="G951" s="80">
        <f t="shared" si="616"/>
        <v>34259</v>
      </c>
      <c r="H951" s="76">
        <v>7765713.1900000004</v>
      </c>
      <c r="I951" s="75">
        <v>326</v>
      </c>
      <c r="M951" s="92">
        <f t="shared" si="654"/>
        <v>2996</v>
      </c>
      <c r="N951" s="89">
        <f t="shared" ref="N951" si="671">AVERAGE(F948:F951)</f>
        <v>32889.75</v>
      </c>
      <c r="O951" s="89">
        <f t="shared" si="621"/>
        <v>35885.75</v>
      </c>
      <c r="P951" s="89">
        <f t="shared" si="622"/>
        <v>8130615.7775000008</v>
      </c>
      <c r="Q951" s="89">
        <f t="shared" si="623"/>
        <v>348.5</v>
      </c>
    </row>
    <row r="952" spans="1:17">
      <c r="A952" s="5">
        <v>42798</v>
      </c>
      <c r="B952" s="8">
        <v>8</v>
      </c>
      <c r="C952" s="102">
        <f t="shared" si="615"/>
        <v>42791</v>
      </c>
      <c r="D952" s="50">
        <v>10</v>
      </c>
      <c r="E952" s="75">
        <v>2550</v>
      </c>
      <c r="F952" s="75">
        <v>30236</v>
      </c>
      <c r="G952" s="80">
        <f t="shared" si="616"/>
        <v>32786</v>
      </c>
      <c r="H952" s="76">
        <v>7412837.8099999996</v>
      </c>
      <c r="I952" s="75">
        <v>339</v>
      </c>
      <c r="M952" s="92">
        <f t="shared" si="654"/>
        <v>2740.25</v>
      </c>
      <c r="N952" s="89">
        <f t="shared" ref="N952" si="672">AVERAGE(F949:F952)</f>
        <v>31898.75</v>
      </c>
      <c r="O952" s="89">
        <f t="shared" si="621"/>
        <v>34639</v>
      </c>
      <c r="P952" s="89">
        <f t="shared" si="622"/>
        <v>7898330.2299999995</v>
      </c>
      <c r="Q952" s="89">
        <f t="shared" si="623"/>
        <v>345</v>
      </c>
    </row>
    <row r="953" spans="1:17">
      <c r="A953" s="5">
        <v>42805</v>
      </c>
      <c r="B953" s="8">
        <v>9</v>
      </c>
      <c r="C953" s="102">
        <f t="shared" si="615"/>
        <v>42798</v>
      </c>
      <c r="D953" s="50">
        <v>11</v>
      </c>
      <c r="E953" s="75">
        <v>2587</v>
      </c>
      <c r="F953" s="75">
        <v>29400</v>
      </c>
      <c r="G953" s="80">
        <f t="shared" si="616"/>
        <v>31987</v>
      </c>
      <c r="H953" s="76">
        <v>7114359.5499999998</v>
      </c>
      <c r="I953" s="75">
        <v>347</v>
      </c>
      <c r="M953" s="92">
        <f t="shared" si="654"/>
        <v>2584.75</v>
      </c>
      <c r="N953" s="89">
        <f t="shared" ref="N953" si="673">AVERAGE(F950:F953)</f>
        <v>31038.25</v>
      </c>
      <c r="O953" s="89">
        <f t="shared" si="621"/>
        <v>33623</v>
      </c>
      <c r="P953" s="89">
        <f t="shared" si="622"/>
        <v>7599326.8325000005</v>
      </c>
      <c r="Q953" s="89">
        <f t="shared" si="623"/>
        <v>343.5</v>
      </c>
    </row>
    <row r="954" spans="1:17">
      <c r="A954" s="5">
        <v>42812</v>
      </c>
      <c r="B954" s="8">
        <v>10</v>
      </c>
      <c r="C954" s="102">
        <f t="shared" si="615"/>
        <v>42805</v>
      </c>
      <c r="D954" s="50">
        <v>12</v>
      </c>
      <c r="E954" s="75">
        <v>2391</v>
      </c>
      <c r="F954" s="75">
        <v>28289</v>
      </c>
      <c r="G954" s="80">
        <f t="shared" si="616"/>
        <v>30680</v>
      </c>
      <c r="H954" s="76">
        <v>6826346.7300000004</v>
      </c>
      <c r="I954" s="75">
        <v>340</v>
      </c>
      <c r="M954" s="92">
        <f t="shared" si="654"/>
        <v>2494.25</v>
      </c>
      <c r="N954" s="89">
        <f t="shared" ref="N954" si="674">AVERAGE(F951:F954)</f>
        <v>29933.75</v>
      </c>
      <c r="O954" s="89">
        <f t="shared" si="621"/>
        <v>32428</v>
      </c>
      <c r="P954" s="89">
        <f t="shared" si="622"/>
        <v>7279814.3200000003</v>
      </c>
      <c r="Q954" s="89">
        <f t="shared" si="623"/>
        <v>338</v>
      </c>
    </row>
    <row r="955" spans="1:17">
      <c r="A955" s="5">
        <v>42819</v>
      </c>
      <c r="B955" s="8">
        <v>11</v>
      </c>
      <c r="C955" s="102">
        <f t="shared" si="615"/>
        <v>42812</v>
      </c>
      <c r="D955" s="50">
        <v>13</v>
      </c>
      <c r="E955" s="75">
        <v>2517</v>
      </c>
      <c r="F955" s="75">
        <v>27201</v>
      </c>
      <c r="G955" s="80">
        <f t="shared" si="616"/>
        <v>29718</v>
      </c>
      <c r="H955" s="76">
        <v>6372618.4199999999</v>
      </c>
      <c r="I955" s="75">
        <v>316</v>
      </c>
      <c r="M955" s="92">
        <f t="shared" si="654"/>
        <v>2511.25</v>
      </c>
      <c r="N955" s="89">
        <f t="shared" ref="N955" si="675">AVERAGE(F952:F955)</f>
        <v>28781.5</v>
      </c>
      <c r="O955" s="89">
        <f t="shared" si="621"/>
        <v>31292.75</v>
      </c>
      <c r="P955" s="89">
        <f t="shared" si="622"/>
        <v>6931540.6274999995</v>
      </c>
      <c r="Q955" s="89">
        <f t="shared" si="623"/>
        <v>335.5</v>
      </c>
    </row>
    <row r="956" spans="1:17">
      <c r="A956" s="5">
        <v>42826</v>
      </c>
      <c r="B956" s="8">
        <v>12</v>
      </c>
      <c r="C956" s="102">
        <f t="shared" si="615"/>
        <v>42819</v>
      </c>
      <c r="D956" s="50">
        <v>14</v>
      </c>
      <c r="E956" s="75">
        <v>3415</v>
      </c>
      <c r="F956" s="75">
        <v>25610</v>
      </c>
      <c r="G956" s="80">
        <f t="shared" si="616"/>
        <v>29025</v>
      </c>
      <c r="H956" s="76">
        <v>6396292.1399999997</v>
      </c>
      <c r="I956" s="75">
        <v>324</v>
      </c>
      <c r="M956" s="92">
        <f t="shared" si="654"/>
        <v>2727.5</v>
      </c>
      <c r="N956" s="89">
        <f t="shared" ref="N956" si="676">AVERAGE(F953:F956)</f>
        <v>27625</v>
      </c>
      <c r="O956" s="89">
        <f t="shared" si="621"/>
        <v>30352.5</v>
      </c>
      <c r="P956" s="89">
        <f t="shared" si="622"/>
        <v>6677404.2100000009</v>
      </c>
      <c r="Q956" s="89">
        <f t="shared" si="623"/>
        <v>331.75</v>
      </c>
    </row>
    <row r="957" spans="1:17">
      <c r="A957" s="5">
        <v>42833</v>
      </c>
      <c r="B957" s="8">
        <v>13</v>
      </c>
      <c r="C957" s="102">
        <f t="shared" si="615"/>
        <v>42826</v>
      </c>
      <c r="D957" s="50">
        <v>15</v>
      </c>
      <c r="E957" s="75">
        <v>3258</v>
      </c>
      <c r="F957" s="75">
        <v>25978</v>
      </c>
      <c r="G957" s="80">
        <f t="shared" si="616"/>
        <v>29236</v>
      </c>
      <c r="H957" s="76">
        <v>5659507.8799999999</v>
      </c>
      <c r="I957" s="75">
        <v>293</v>
      </c>
      <c r="M957" s="92">
        <f t="shared" si="654"/>
        <v>2895.25</v>
      </c>
      <c r="N957" s="89">
        <f t="shared" ref="N957" si="677">AVERAGE(F954:F957)</f>
        <v>26769.5</v>
      </c>
      <c r="O957" s="89">
        <f t="shared" si="621"/>
        <v>29664.75</v>
      </c>
      <c r="P957" s="89">
        <f t="shared" si="622"/>
        <v>6313691.2924999995</v>
      </c>
      <c r="Q957" s="89">
        <f t="shared" si="623"/>
        <v>318.25</v>
      </c>
    </row>
    <row r="958" spans="1:17">
      <c r="A958" s="5">
        <v>42840</v>
      </c>
      <c r="B958" s="8">
        <v>14</v>
      </c>
      <c r="C958" s="102">
        <f t="shared" si="615"/>
        <v>42833</v>
      </c>
      <c r="D958" s="50">
        <v>16</v>
      </c>
      <c r="E958" s="75">
        <v>2271</v>
      </c>
      <c r="F958" s="75">
        <v>22977</v>
      </c>
      <c r="G958" s="80">
        <f t="shared" si="616"/>
        <v>25248</v>
      </c>
      <c r="H958" s="76">
        <v>5270104.7699999996</v>
      </c>
      <c r="I958" s="75">
        <v>329</v>
      </c>
      <c r="M958" s="92">
        <f t="shared" si="654"/>
        <v>2865.25</v>
      </c>
      <c r="N958" s="89">
        <f t="shared" ref="N958" si="678">AVERAGE(F955:F958)</f>
        <v>25441.5</v>
      </c>
      <c r="O958" s="89">
        <f t="shared" si="621"/>
        <v>28306.75</v>
      </c>
      <c r="P958" s="89">
        <f t="shared" si="622"/>
        <v>5924630.8024999993</v>
      </c>
      <c r="Q958" s="89">
        <f t="shared" si="623"/>
        <v>315.5</v>
      </c>
    </row>
    <row r="959" spans="1:17">
      <c r="A959" s="5">
        <v>42847</v>
      </c>
      <c r="B959" s="8">
        <v>15</v>
      </c>
      <c r="C959" s="102">
        <f t="shared" si="615"/>
        <v>42840</v>
      </c>
      <c r="D959" s="50">
        <v>17</v>
      </c>
      <c r="E959" s="75">
        <v>2403</v>
      </c>
      <c r="F959" s="75">
        <v>21646</v>
      </c>
      <c r="G959" s="80">
        <f t="shared" si="616"/>
        <v>24049</v>
      </c>
      <c r="H959" s="76">
        <v>4876424.41</v>
      </c>
      <c r="I959" s="75">
        <v>336</v>
      </c>
      <c r="M959" s="92">
        <f t="shared" si="654"/>
        <v>2836.75</v>
      </c>
      <c r="N959" s="89">
        <f t="shared" ref="N959" si="679">AVERAGE(F956:F959)</f>
        <v>24052.75</v>
      </c>
      <c r="O959" s="89">
        <f t="shared" si="621"/>
        <v>26889.5</v>
      </c>
      <c r="P959" s="89">
        <f t="shared" si="622"/>
        <v>5550582.2999999998</v>
      </c>
      <c r="Q959" s="89">
        <f t="shared" si="623"/>
        <v>320.5</v>
      </c>
    </row>
    <row r="960" spans="1:17">
      <c r="A960" s="5">
        <v>42854</v>
      </c>
      <c r="B960" s="8">
        <v>16</v>
      </c>
      <c r="C960" s="102">
        <f t="shared" si="615"/>
        <v>42847</v>
      </c>
      <c r="D960" s="50">
        <v>18</v>
      </c>
      <c r="E960" s="75">
        <v>2753</v>
      </c>
      <c r="F960" s="75">
        <v>20511</v>
      </c>
      <c r="G960" s="80">
        <f t="shared" si="616"/>
        <v>23264</v>
      </c>
      <c r="H960" s="76">
        <v>5133056.43</v>
      </c>
      <c r="I960" s="75">
        <v>286</v>
      </c>
      <c r="M960" s="92">
        <f t="shared" si="654"/>
        <v>2671.25</v>
      </c>
      <c r="N960" s="89">
        <f t="shared" ref="N960" si="680">AVERAGE(F957:F960)</f>
        <v>22778</v>
      </c>
      <c r="O960" s="89">
        <f t="shared" si="621"/>
        <v>25449.25</v>
      </c>
      <c r="P960" s="89">
        <f t="shared" si="622"/>
        <v>5234773.3724999996</v>
      </c>
      <c r="Q960" s="89">
        <f t="shared" si="623"/>
        <v>311</v>
      </c>
    </row>
    <row r="961" spans="1:17">
      <c r="A961" s="5">
        <v>42861</v>
      </c>
      <c r="B961" s="8">
        <v>17</v>
      </c>
      <c r="C961" s="102">
        <f t="shared" si="615"/>
        <v>42854</v>
      </c>
      <c r="D961" s="50">
        <v>19</v>
      </c>
      <c r="E961" s="75">
        <v>2772</v>
      </c>
      <c r="F961" s="75">
        <v>21036</v>
      </c>
      <c r="G961" s="80">
        <f t="shared" si="616"/>
        <v>23808</v>
      </c>
      <c r="H961" s="76">
        <v>4687879.7699999996</v>
      </c>
      <c r="I961" s="75">
        <v>285</v>
      </c>
      <c r="M961" s="92">
        <f t="shared" si="654"/>
        <v>2549.75</v>
      </c>
      <c r="N961" s="89">
        <f t="shared" ref="N961" si="681">AVERAGE(F958:F961)</f>
        <v>21542.5</v>
      </c>
      <c r="O961" s="89">
        <f t="shared" si="621"/>
        <v>24092.25</v>
      </c>
      <c r="P961" s="89">
        <f t="shared" si="622"/>
        <v>4991866.3449999997</v>
      </c>
      <c r="Q961" s="89">
        <f t="shared" si="623"/>
        <v>309</v>
      </c>
    </row>
    <row r="962" spans="1:17">
      <c r="A962" s="5">
        <v>42868</v>
      </c>
      <c r="B962" s="8">
        <v>18</v>
      </c>
      <c r="C962" s="102">
        <f t="shared" si="615"/>
        <v>42861</v>
      </c>
      <c r="D962" s="50">
        <v>20</v>
      </c>
      <c r="E962" s="75">
        <v>2512</v>
      </c>
      <c r="F962" s="75">
        <v>18974</v>
      </c>
      <c r="G962" s="80">
        <f t="shared" si="616"/>
        <v>21486</v>
      </c>
      <c r="H962" s="76">
        <v>4549670.49</v>
      </c>
      <c r="I962" s="75">
        <v>324</v>
      </c>
      <c r="M962" s="92">
        <f t="shared" si="654"/>
        <v>2610</v>
      </c>
      <c r="N962" s="89">
        <f t="shared" ref="N962" si="682">AVERAGE(F959:F962)</f>
        <v>20541.75</v>
      </c>
      <c r="O962" s="89">
        <f t="shared" si="621"/>
        <v>23151.75</v>
      </c>
      <c r="P962" s="89">
        <f t="shared" si="622"/>
        <v>4811757.7750000004</v>
      </c>
      <c r="Q962" s="89">
        <f t="shared" si="623"/>
        <v>307.75</v>
      </c>
    </row>
    <row r="963" spans="1:17">
      <c r="A963" s="5">
        <v>42875</v>
      </c>
      <c r="B963" s="8">
        <v>19</v>
      </c>
      <c r="C963" s="102">
        <f t="shared" si="615"/>
        <v>42868</v>
      </c>
      <c r="D963" s="50">
        <v>21</v>
      </c>
      <c r="E963" s="75">
        <v>2564</v>
      </c>
      <c r="F963" s="75">
        <v>19110</v>
      </c>
      <c r="G963" s="80">
        <f t="shared" si="616"/>
        <v>21674</v>
      </c>
      <c r="H963" s="76">
        <v>4503219.8099999996</v>
      </c>
      <c r="I963" s="75">
        <v>286</v>
      </c>
      <c r="M963" s="92">
        <f t="shared" si="654"/>
        <v>2650.25</v>
      </c>
      <c r="N963" s="89">
        <f t="shared" ref="N963" si="683">AVERAGE(F960:F963)</f>
        <v>19907.75</v>
      </c>
      <c r="O963" s="89">
        <f t="shared" si="621"/>
        <v>22558</v>
      </c>
      <c r="P963" s="89">
        <f t="shared" si="622"/>
        <v>4718456.625</v>
      </c>
      <c r="Q963" s="89">
        <f t="shared" si="623"/>
        <v>295.25</v>
      </c>
    </row>
    <row r="964" spans="1:17">
      <c r="A964" s="5">
        <v>42882</v>
      </c>
      <c r="B964" s="8">
        <v>20</v>
      </c>
      <c r="C964" s="102">
        <f t="shared" si="615"/>
        <v>42875</v>
      </c>
      <c r="D964" s="50">
        <v>22</v>
      </c>
      <c r="E964" s="75">
        <v>2813</v>
      </c>
      <c r="F964" s="75">
        <v>19114</v>
      </c>
      <c r="G964" s="80">
        <f t="shared" si="616"/>
        <v>21927</v>
      </c>
      <c r="H964" s="76">
        <v>4313490.04</v>
      </c>
      <c r="I964" s="75">
        <v>339</v>
      </c>
      <c r="M964" s="92">
        <f t="shared" si="654"/>
        <v>2665.25</v>
      </c>
      <c r="N964" s="89">
        <f t="shared" ref="N964" si="684">AVERAGE(F961:F964)</f>
        <v>19558.5</v>
      </c>
      <c r="O964" s="89">
        <f t="shared" si="621"/>
        <v>22223.75</v>
      </c>
      <c r="P964" s="89">
        <f t="shared" si="622"/>
        <v>4513565.0274999999</v>
      </c>
      <c r="Q964" s="89">
        <f t="shared" si="623"/>
        <v>308.5</v>
      </c>
    </row>
    <row r="965" spans="1:17">
      <c r="A965" s="5">
        <v>42889</v>
      </c>
      <c r="B965" s="8">
        <v>21</v>
      </c>
      <c r="C965" s="102">
        <f t="shared" ref="C965:C1028" si="685">A964</f>
        <v>42882</v>
      </c>
      <c r="D965" s="50">
        <v>23</v>
      </c>
      <c r="E965" s="75">
        <v>2216</v>
      </c>
      <c r="F965" s="75">
        <v>17408</v>
      </c>
      <c r="G965" s="80">
        <f t="shared" ref="G965:G1028" si="686">E965+F965</f>
        <v>19624</v>
      </c>
      <c r="H965" s="76">
        <v>3836537.73</v>
      </c>
      <c r="I965" s="75">
        <v>258</v>
      </c>
      <c r="M965" s="92">
        <f t="shared" si="654"/>
        <v>2526.25</v>
      </c>
      <c r="N965" s="89">
        <f t="shared" ref="N965" si="687">AVERAGE(F962:F965)</f>
        <v>18651.5</v>
      </c>
      <c r="O965" s="89">
        <f t="shared" si="621"/>
        <v>21177.75</v>
      </c>
      <c r="P965" s="89">
        <f t="shared" si="622"/>
        <v>4300729.5175000001</v>
      </c>
      <c r="Q965" s="89">
        <f t="shared" si="623"/>
        <v>301.75</v>
      </c>
    </row>
    <row r="966" spans="1:17">
      <c r="A966" s="5">
        <v>42896</v>
      </c>
      <c r="B966" s="8">
        <v>22</v>
      </c>
      <c r="C966" s="102">
        <f t="shared" si="685"/>
        <v>42889</v>
      </c>
      <c r="D966" s="50">
        <v>24</v>
      </c>
      <c r="E966" s="75">
        <v>2373</v>
      </c>
      <c r="F966" s="75">
        <v>15344</v>
      </c>
      <c r="G966" s="80">
        <f t="shared" si="686"/>
        <v>17717</v>
      </c>
      <c r="H966" s="76">
        <v>4422702.76</v>
      </c>
      <c r="I966" s="75">
        <v>267</v>
      </c>
      <c r="M966" s="92">
        <f t="shared" si="654"/>
        <v>2491.5</v>
      </c>
      <c r="N966" s="89">
        <f t="shared" ref="N966" si="688">AVERAGE(F963:F966)</f>
        <v>17744</v>
      </c>
      <c r="O966" s="89">
        <f t="shared" si="621"/>
        <v>20235.5</v>
      </c>
      <c r="P966" s="89">
        <f t="shared" si="622"/>
        <v>4268987.585</v>
      </c>
      <c r="Q966" s="89">
        <f t="shared" si="623"/>
        <v>287.5</v>
      </c>
    </row>
    <row r="967" spans="1:17">
      <c r="A967" s="5">
        <v>42903</v>
      </c>
      <c r="B967" s="8">
        <v>23</v>
      </c>
      <c r="C967" s="102">
        <f t="shared" si="685"/>
        <v>42896</v>
      </c>
      <c r="D967" s="50">
        <v>25</v>
      </c>
      <c r="E967" s="75">
        <v>2741</v>
      </c>
      <c r="F967" s="75">
        <v>15909</v>
      </c>
      <c r="G967" s="80">
        <f t="shared" si="686"/>
        <v>18650</v>
      </c>
      <c r="H967" s="76">
        <v>4572721.97</v>
      </c>
      <c r="I967" s="75">
        <v>326</v>
      </c>
      <c r="M967" s="92">
        <f t="shared" si="654"/>
        <v>2535.75</v>
      </c>
      <c r="N967" s="89">
        <f t="shared" ref="N967" si="689">AVERAGE(F964:F967)</f>
        <v>16943.75</v>
      </c>
      <c r="O967" s="89">
        <f t="shared" si="621"/>
        <v>19479.5</v>
      </c>
      <c r="P967" s="89">
        <f t="shared" si="622"/>
        <v>4286363.125</v>
      </c>
      <c r="Q967" s="89">
        <f t="shared" si="623"/>
        <v>297.5</v>
      </c>
    </row>
    <row r="968" spans="1:17">
      <c r="A968" s="5">
        <v>42910</v>
      </c>
      <c r="B968" s="8">
        <v>24</v>
      </c>
      <c r="C968" s="102">
        <f t="shared" si="685"/>
        <v>42903</v>
      </c>
      <c r="D968" s="50">
        <v>26</v>
      </c>
      <c r="E968" s="75">
        <v>2667</v>
      </c>
      <c r="F968" s="75">
        <v>16189</v>
      </c>
      <c r="G968" s="80">
        <f t="shared" si="686"/>
        <v>18856</v>
      </c>
      <c r="H968" s="76">
        <v>4199222.28</v>
      </c>
      <c r="I968" s="75">
        <v>299</v>
      </c>
      <c r="M968" s="92">
        <f t="shared" si="654"/>
        <v>2499.25</v>
      </c>
      <c r="N968" s="89">
        <f t="shared" ref="N968" si="690">AVERAGE(F965:F968)</f>
        <v>16212.5</v>
      </c>
      <c r="O968" s="89">
        <f t="shared" ref="O968:O1031" si="691">AVERAGE(G965:G968)</f>
        <v>18711.75</v>
      </c>
      <c r="P968" s="89">
        <f t="shared" ref="P968:P1031" si="692">AVERAGE(H965:H968)</f>
        <v>4257796.1850000005</v>
      </c>
      <c r="Q968" s="89">
        <f t="shared" ref="Q968:Q1031" si="693">AVERAGE(I965:I968)</f>
        <v>287.5</v>
      </c>
    </row>
    <row r="969" spans="1:17">
      <c r="A969" s="5">
        <v>42917</v>
      </c>
      <c r="B969" s="8">
        <v>25</v>
      </c>
      <c r="C969" s="102">
        <f t="shared" si="685"/>
        <v>42910</v>
      </c>
      <c r="D969" s="50">
        <v>27</v>
      </c>
      <c r="E969" s="75">
        <v>2323</v>
      </c>
      <c r="F969" s="75">
        <v>14896</v>
      </c>
      <c r="G969" s="80">
        <f t="shared" si="686"/>
        <v>17219</v>
      </c>
      <c r="H969" s="76">
        <v>3993493</v>
      </c>
      <c r="I969" s="75">
        <v>268</v>
      </c>
      <c r="M969" s="92">
        <f t="shared" si="654"/>
        <v>2526</v>
      </c>
      <c r="N969" s="89">
        <f t="shared" ref="N969" si="694">AVERAGE(F966:F969)</f>
        <v>15584.5</v>
      </c>
      <c r="O969" s="89">
        <f t="shared" si="691"/>
        <v>18110.5</v>
      </c>
      <c r="P969" s="89">
        <f t="shared" si="692"/>
        <v>4297035.0025000004</v>
      </c>
      <c r="Q969" s="89">
        <f t="shared" si="693"/>
        <v>290</v>
      </c>
    </row>
    <row r="970" spans="1:17">
      <c r="A970" s="5">
        <v>42924</v>
      </c>
      <c r="B970" s="8">
        <v>26</v>
      </c>
      <c r="C970" s="102">
        <f t="shared" si="685"/>
        <v>42917</v>
      </c>
      <c r="D970" s="50">
        <v>28</v>
      </c>
      <c r="E970" s="75">
        <v>2671</v>
      </c>
      <c r="F970" s="75">
        <v>14644</v>
      </c>
      <c r="G970" s="80">
        <f t="shared" si="686"/>
        <v>17315</v>
      </c>
      <c r="H970" s="76">
        <v>4255793.43</v>
      </c>
      <c r="I970" s="75">
        <v>247</v>
      </c>
      <c r="M970" s="92">
        <f t="shared" si="654"/>
        <v>2600.5</v>
      </c>
      <c r="N970" s="89">
        <f t="shared" ref="N970" si="695">AVERAGE(F967:F970)</f>
        <v>15409.5</v>
      </c>
      <c r="O970" s="89">
        <f t="shared" si="691"/>
        <v>18010</v>
      </c>
      <c r="P970" s="89">
        <f t="shared" si="692"/>
        <v>4255307.67</v>
      </c>
      <c r="Q970" s="89">
        <f t="shared" si="693"/>
        <v>285</v>
      </c>
    </row>
    <row r="971" spans="1:17">
      <c r="A971" s="5">
        <v>42931</v>
      </c>
      <c r="B971" s="8">
        <v>27</v>
      </c>
      <c r="C971" s="102">
        <f t="shared" si="685"/>
        <v>42924</v>
      </c>
      <c r="D971" s="50">
        <v>29</v>
      </c>
      <c r="E971" s="75">
        <v>2699</v>
      </c>
      <c r="F971" s="75">
        <v>15196</v>
      </c>
      <c r="G971" s="80">
        <f t="shared" si="686"/>
        <v>17895</v>
      </c>
      <c r="H971" s="76">
        <v>4066204.53</v>
      </c>
      <c r="I971" s="75">
        <v>432</v>
      </c>
      <c r="M971" s="92">
        <f t="shared" si="654"/>
        <v>2590</v>
      </c>
      <c r="N971" s="89">
        <f t="shared" ref="N971" si="696">AVERAGE(F968:F971)</f>
        <v>15231.25</v>
      </c>
      <c r="O971" s="89">
        <f t="shared" si="691"/>
        <v>17821.25</v>
      </c>
      <c r="P971" s="89">
        <f t="shared" si="692"/>
        <v>4128678.31</v>
      </c>
      <c r="Q971" s="89">
        <f t="shared" si="693"/>
        <v>311.5</v>
      </c>
    </row>
    <row r="972" spans="1:17">
      <c r="A972" s="5">
        <v>42938</v>
      </c>
      <c r="B972" s="8">
        <v>28</v>
      </c>
      <c r="C972" s="102">
        <f t="shared" si="685"/>
        <v>42931</v>
      </c>
      <c r="D972" s="50">
        <v>30</v>
      </c>
      <c r="E972" s="75">
        <v>2385</v>
      </c>
      <c r="F972" s="75">
        <v>14797</v>
      </c>
      <c r="G972" s="80">
        <f t="shared" si="686"/>
        <v>17182</v>
      </c>
      <c r="H972" s="76">
        <v>4090679.92</v>
      </c>
      <c r="I972" s="75">
        <v>345</v>
      </c>
      <c r="M972" s="92">
        <f t="shared" si="654"/>
        <v>2519.5</v>
      </c>
      <c r="N972" s="89">
        <f t="shared" ref="N972" si="697">AVERAGE(F969:F972)</f>
        <v>14883.25</v>
      </c>
      <c r="O972" s="89">
        <f t="shared" si="691"/>
        <v>17402.75</v>
      </c>
      <c r="P972" s="89">
        <f t="shared" si="692"/>
        <v>4101542.7199999997</v>
      </c>
      <c r="Q972" s="89">
        <f t="shared" si="693"/>
        <v>323</v>
      </c>
    </row>
    <row r="973" spans="1:17">
      <c r="A973" s="5">
        <v>42945</v>
      </c>
      <c r="B973" s="8">
        <v>29</v>
      </c>
      <c r="C973" s="102">
        <f t="shared" si="685"/>
        <v>42938</v>
      </c>
      <c r="D973" s="50">
        <v>31</v>
      </c>
      <c r="E973" s="75">
        <v>2399</v>
      </c>
      <c r="F973" s="75">
        <v>14986</v>
      </c>
      <c r="G973" s="80">
        <f t="shared" si="686"/>
        <v>17385</v>
      </c>
      <c r="H973" s="76">
        <v>4086571.86</v>
      </c>
      <c r="I973" s="98">
        <v>308</v>
      </c>
      <c r="M973" s="92">
        <f t="shared" si="654"/>
        <v>2538.5</v>
      </c>
      <c r="N973" s="89">
        <f t="shared" ref="N973" si="698">AVERAGE(F970:F973)</f>
        <v>14905.75</v>
      </c>
      <c r="O973" s="89">
        <f t="shared" si="691"/>
        <v>17444.25</v>
      </c>
      <c r="P973" s="89">
        <f t="shared" si="692"/>
        <v>4124812.4349999996</v>
      </c>
      <c r="Q973" s="89">
        <f t="shared" si="693"/>
        <v>333</v>
      </c>
    </row>
    <row r="974" spans="1:17">
      <c r="A974" s="5">
        <v>42952</v>
      </c>
      <c r="B974" s="8">
        <v>30</v>
      </c>
      <c r="C974" s="102">
        <f t="shared" si="685"/>
        <v>42945</v>
      </c>
      <c r="D974" s="50">
        <v>32</v>
      </c>
      <c r="E974" s="75">
        <v>2651</v>
      </c>
      <c r="F974" s="75">
        <v>14892</v>
      </c>
      <c r="G974" s="80">
        <f t="shared" si="686"/>
        <v>17543</v>
      </c>
      <c r="H974" s="76">
        <v>4139259.76</v>
      </c>
      <c r="I974" s="75">
        <v>247</v>
      </c>
      <c r="M974" s="92">
        <f t="shared" si="654"/>
        <v>2533.5</v>
      </c>
      <c r="N974" s="89">
        <f t="shared" ref="N974" si="699">AVERAGE(F971:F974)</f>
        <v>14967.75</v>
      </c>
      <c r="O974" s="89">
        <f t="shared" si="691"/>
        <v>17501.25</v>
      </c>
      <c r="P974" s="89">
        <f t="shared" si="692"/>
        <v>4095679.0174999996</v>
      </c>
      <c r="Q974" s="89">
        <f t="shared" si="693"/>
        <v>333</v>
      </c>
    </row>
    <row r="975" spans="1:17">
      <c r="A975" s="5">
        <v>42959</v>
      </c>
      <c r="B975" s="8">
        <v>31</v>
      </c>
      <c r="C975" s="102">
        <f t="shared" si="685"/>
        <v>42952</v>
      </c>
      <c r="D975" s="50">
        <v>33</v>
      </c>
      <c r="E975" s="75">
        <v>2709</v>
      </c>
      <c r="F975" s="75">
        <v>14979</v>
      </c>
      <c r="G975" s="80">
        <f t="shared" si="686"/>
        <v>17688</v>
      </c>
      <c r="H975" s="76">
        <v>4122833.35</v>
      </c>
      <c r="I975" s="98">
        <v>280</v>
      </c>
      <c r="M975" s="92">
        <f t="shared" si="654"/>
        <v>2536</v>
      </c>
      <c r="N975" s="89">
        <f t="shared" ref="N975" si="700">AVERAGE(F972:F975)</f>
        <v>14913.5</v>
      </c>
      <c r="O975" s="89">
        <f t="shared" si="691"/>
        <v>17449.5</v>
      </c>
      <c r="P975" s="89">
        <f t="shared" si="692"/>
        <v>4109836.2224999997</v>
      </c>
      <c r="Q975" s="89">
        <f t="shared" si="693"/>
        <v>295</v>
      </c>
    </row>
    <row r="976" spans="1:17">
      <c r="A976" s="5">
        <v>42966</v>
      </c>
      <c r="B976" s="8">
        <v>32</v>
      </c>
      <c r="C976" s="102">
        <f t="shared" si="685"/>
        <v>42959</v>
      </c>
      <c r="D976" s="50">
        <v>34</v>
      </c>
      <c r="E976" s="75">
        <v>2671</v>
      </c>
      <c r="F976" s="75">
        <v>14867</v>
      </c>
      <c r="G976" s="80">
        <f t="shared" si="686"/>
        <v>17538</v>
      </c>
      <c r="H976" s="76">
        <v>4059768.42</v>
      </c>
      <c r="I976" s="98">
        <v>268</v>
      </c>
      <c r="M976" s="92">
        <f t="shared" si="654"/>
        <v>2607.5</v>
      </c>
      <c r="N976" s="89">
        <f t="shared" ref="N976" si="701">AVERAGE(F973:F976)</f>
        <v>14931</v>
      </c>
      <c r="O976" s="89">
        <f t="shared" si="691"/>
        <v>17538.5</v>
      </c>
      <c r="P976" s="89">
        <f t="shared" si="692"/>
        <v>4102108.3474999997</v>
      </c>
      <c r="Q976" s="89">
        <f t="shared" si="693"/>
        <v>275.75</v>
      </c>
    </row>
    <row r="977" spans="1:17">
      <c r="A977" s="5">
        <v>42973</v>
      </c>
      <c r="B977" s="8">
        <v>33</v>
      </c>
      <c r="C977" s="102">
        <f t="shared" si="685"/>
        <v>42966</v>
      </c>
      <c r="D977" s="50">
        <v>35</v>
      </c>
      <c r="E977" s="75">
        <v>4401</v>
      </c>
      <c r="F977" s="75">
        <v>14160</v>
      </c>
      <c r="G977" s="80">
        <f t="shared" si="686"/>
        <v>18561</v>
      </c>
      <c r="H977" s="76">
        <v>4071814.78</v>
      </c>
      <c r="I977" s="75">
        <v>313</v>
      </c>
      <c r="M977" s="92">
        <f t="shared" si="654"/>
        <v>3108</v>
      </c>
      <c r="N977" s="89">
        <f t="shared" ref="N977" si="702">AVERAGE(F974:F977)</f>
        <v>14724.5</v>
      </c>
      <c r="O977" s="89">
        <f t="shared" si="691"/>
        <v>17832.5</v>
      </c>
      <c r="P977" s="89">
        <f t="shared" si="692"/>
        <v>4098419.0774999997</v>
      </c>
      <c r="Q977" s="89">
        <f t="shared" si="693"/>
        <v>277</v>
      </c>
    </row>
    <row r="978" spans="1:17">
      <c r="A978" s="5">
        <v>42980</v>
      </c>
      <c r="B978" s="8">
        <v>34</v>
      </c>
      <c r="C978" s="102">
        <f t="shared" si="685"/>
        <v>42973</v>
      </c>
      <c r="D978" s="50">
        <v>36</v>
      </c>
      <c r="E978" s="75">
        <v>2419</v>
      </c>
      <c r="F978" s="75">
        <v>14705</v>
      </c>
      <c r="G978" s="80">
        <f t="shared" si="686"/>
        <v>17124</v>
      </c>
      <c r="H978" s="76">
        <v>4654468.2699999996</v>
      </c>
      <c r="I978" s="75">
        <v>266</v>
      </c>
      <c r="M978" s="92">
        <f t="shared" si="654"/>
        <v>3050</v>
      </c>
      <c r="N978" s="89">
        <f t="shared" ref="N978" si="703">AVERAGE(F975:F978)</f>
        <v>14677.75</v>
      </c>
      <c r="O978" s="89">
        <f t="shared" si="691"/>
        <v>17727.75</v>
      </c>
      <c r="P978" s="89">
        <f t="shared" si="692"/>
        <v>4227221.2050000001</v>
      </c>
      <c r="Q978" s="89">
        <f t="shared" si="693"/>
        <v>281.75</v>
      </c>
    </row>
    <row r="979" spans="1:17">
      <c r="A979" s="5">
        <v>42987</v>
      </c>
      <c r="B979" s="8">
        <v>35</v>
      </c>
      <c r="C979" s="102">
        <f t="shared" si="685"/>
        <v>42980</v>
      </c>
      <c r="D979" s="50">
        <v>37</v>
      </c>
      <c r="E979" s="75">
        <v>2016</v>
      </c>
      <c r="F979" s="75">
        <v>16073</v>
      </c>
      <c r="G979" s="80">
        <f t="shared" si="686"/>
        <v>18089</v>
      </c>
      <c r="H979" s="76">
        <v>4268829.38</v>
      </c>
      <c r="I979" s="75">
        <v>283</v>
      </c>
      <c r="M979" s="92">
        <f t="shared" si="654"/>
        <v>2876.75</v>
      </c>
      <c r="N979" s="89">
        <f t="shared" ref="N979" si="704">AVERAGE(F976:F979)</f>
        <v>14951.25</v>
      </c>
      <c r="O979" s="89">
        <f t="shared" si="691"/>
        <v>17828</v>
      </c>
      <c r="P979" s="89">
        <f t="shared" si="692"/>
        <v>4263720.2124999994</v>
      </c>
      <c r="Q979" s="89">
        <f t="shared" si="693"/>
        <v>282.5</v>
      </c>
    </row>
    <row r="980" spans="1:17">
      <c r="A980" s="5">
        <v>42994</v>
      </c>
      <c r="B980" s="8">
        <v>36</v>
      </c>
      <c r="C980" s="102">
        <f t="shared" si="685"/>
        <v>42987</v>
      </c>
      <c r="D980" s="50">
        <v>38</v>
      </c>
      <c r="E980" s="75">
        <v>2043</v>
      </c>
      <c r="F980" s="75">
        <v>14200</v>
      </c>
      <c r="G980" s="80">
        <f t="shared" si="686"/>
        <v>16243</v>
      </c>
      <c r="H980" s="76">
        <v>3917002.83</v>
      </c>
      <c r="I980" s="75">
        <v>255</v>
      </c>
      <c r="M980" s="92">
        <f t="shared" si="654"/>
        <v>2719.75</v>
      </c>
      <c r="N980" s="89">
        <f t="shared" ref="N980" si="705">AVERAGE(F977:F980)</f>
        <v>14784.5</v>
      </c>
      <c r="O980" s="89">
        <f t="shared" si="691"/>
        <v>17504.25</v>
      </c>
      <c r="P980" s="89">
        <f t="shared" si="692"/>
        <v>4228028.8149999995</v>
      </c>
      <c r="Q980" s="89">
        <f t="shared" si="693"/>
        <v>279.25</v>
      </c>
    </row>
    <row r="981" spans="1:17">
      <c r="A981" s="5">
        <v>43001</v>
      </c>
      <c r="B981" s="8">
        <v>37</v>
      </c>
      <c r="C981" s="102">
        <f t="shared" si="685"/>
        <v>42994</v>
      </c>
      <c r="D981" s="50">
        <v>39</v>
      </c>
      <c r="E981" s="75">
        <v>2117</v>
      </c>
      <c r="F981" s="75">
        <v>13632</v>
      </c>
      <c r="G981" s="80">
        <f t="shared" si="686"/>
        <v>15749</v>
      </c>
      <c r="H981" s="76">
        <v>3918532.74</v>
      </c>
      <c r="I981" s="75">
        <v>253</v>
      </c>
      <c r="M981" s="92">
        <f t="shared" si="654"/>
        <v>2148.75</v>
      </c>
      <c r="N981" s="89">
        <f t="shared" ref="N981" si="706">AVERAGE(F978:F981)</f>
        <v>14652.5</v>
      </c>
      <c r="O981" s="89">
        <f t="shared" si="691"/>
        <v>16801.25</v>
      </c>
      <c r="P981" s="89">
        <f t="shared" si="692"/>
        <v>4189708.3049999997</v>
      </c>
      <c r="Q981" s="89">
        <f t="shared" si="693"/>
        <v>264.25</v>
      </c>
    </row>
    <row r="982" spans="1:17">
      <c r="A982" s="5">
        <v>43008</v>
      </c>
      <c r="B982" s="8">
        <v>38</v>
      </c>
      <c r="C982" s="102">
        <f t="shared" si="685"/>
        <v>43001</v>
      </c>
      <c r="D982" s="50">
        <v>40</v>
      </c>
      <c r="E982" s="75">
        <v>2098</v>
      </c>
      <c r="F982" s="75">
        <v>13409</v>
      </c>
      <c r="G982" s="80">
        <f t="shared" si="686"/>
        <v>15507</v>
      </c>
      <c r="H982" s="76">
        <v>3885109.23</v>
      </c>
      <c r="I982" s="98">
        <v>274</v>
      </c>
      <c r="M982" s="92">
        <f t="shared" si="654"/>
        <v>2068.5</v>
      </c>
      <c r="N982" s="89">
        <f t="shared" ref="N982" si="707">AVERAGE(F979:F982)</f>
        <v>14328.5</v>
      </c>
      <c r="O982" s="89">
        <f t="shared" si="691"/>
        <v>16397</v>
      </c>
      <c r="P982" s="89">
        <f t="shared" si="692"/>
        <v>3997368.5449999999</v>
      </c>
      <c r="Q982" s="89">
        <f t="shared" si="693"/>
        <v>266.25</v>
      </c>
    </row>
    <row r="983" spans="1:17">
      <c r="A983" s="5">
        <v>43015</v>
      </c>
      <c r="B983" s="8">
        <v>39</v>
      </c>
      <c r="C983" s="102">
        <f t="shared" si="685"/>
        <v>43008</v>
      </c>
      <c r="D983" s="50">
        <v>41</v>
      </c>
      <c r="E983" s="75">
        <v>2713</v>
      </c>
      <c r="F983" s="75">
        <v>13372</v>
      </c>
      <c r="G983" s="80">
        <f t="shared" si="686"/>
        <v>16085</v>
      </c>
      <c r="H983" s="76">
        <v>3611076.85</v>
      </c>
      <c r="I983" s="75">
        <v>273</v>
      </c>
      <c r="M983" s="92">
        <f t="shared" si="654"/>
        <v>2242.75</v>
      </c>
      <c r="N983" s="89">
        <f t="shared" ref="N983" si="708">AVERAGE(F980:F983)</f>
        <v>13653.25</v>
      </c>
      <c r="O983" s="89">
        <f t="shared" si="691"/>
        <v>15896</v>
      </c>
      <c r="P983" s="89">
        <f t="shared" si="692"/>
        <v>3832930.4125000001</v>
      </c>
      <c r="Q983" s="89">
        <f t="shared" si="693"/>
        <v>263.75</v>
      </c>
    </row>
    <row r="984" spans="1:17">
      <c r="A984" s="5">
        <v>43022</v>
      </c>
      <c r="B984" s="8">
        <v>40</v>
      </c>
      <c r="C984" s="102">
        <f t="shared" si="685"/>
        <v>43015</v>
      </c>
      <c r="D984" s="50">
        <v>42</v>
      </c>
      <c r="E984" s="75">
        <v>2520</v>
      </c>
      <c r="F984" s="75">
        <v>13013</v>
      </c>
      <c r="G984" s="80">
        <f t="shared" si="686"/>
        <v>15533</v>
      </c>
      <c r="H984" s="76">
        <v>3777308.73</v>
      </c>
      <c r="I984" s="75">
        <v>278</v>
      </c>
      <c r="M984" s="92">
        <f t="shared" si="654"/>
        <v>2362</v>
      </c>
      <c r="N984" s="89">
        <f t="shared" ref="N984" si="709">AVERAGE(F981:F984)</f>
        <v>13356.5</v>
      </c>
      <c r="O984" s="89">
        <f t="shared" si="691"/>
        <v>15718.5</v>
      </c>
      <c r="P984" s="89">
        <f t="shared" si="692"/>
        <v>3798006.8875000002</v>
      </c>
      <c r="Q984" s="89">
        <f t="shared" si="693"/>
        <v>269.5</v>
      </c>
    </row>
    <row r="985" spans="1:17">
      <c r="A985" s="5">
        <v>43029</v>
      </c>
      <c r="B985" s="8">
        <v>41</v>
      </c>
      <c r="C985" s="102">
        <f t="shared" si="685"/>
        <v>43022</v>
      </c>
      <c r="D985" s="50">
        <v>43</v>
      </c>
      <c r="E985" s="75">
        <v>2503</v>
      </c>
      <c r="F985" s="75">
        <v>13435</v>
      </c>
      <c r="G985" s="80">
        <f t="shared" si="686"/>
        <v>15938</v>
      </c>
      <c r="H985" s="76">
        <v>4151731.83</v>
      </c>
      <c r="I985" s="75">
        <v>278</v>
      </c>
      <c r="M985" s="92">
        <f t="shared" si="654"/>
        <v>2458.5</v>
      </c>
      <c r="N985" s="89">
        <f t="shared" ref="N985" si="710">AVERAGE(F982:F985)</f>
        <v>13307.25</v>
      </c>
      <c r="O985" s="89">
        <f t="shared" si="691"/>
        <v>15765.75</v>
      </c>
      <c r="P985" s="89">
        <f t="shared" si="692"/>
        <v>3856306.66</v>
      </c>
      <c r="Q985" s="89">
        <f t="shared" si="693"/>
        <v>275.75</v>
      </c>
    </row>
    <row r="986" spans="1:17">
      <c r="A986" s="5">
        <v>43036</v>
      </c>
      <c r="B986" s="8">
        <v>42</v>
      </c>
      <c r="C986" s="102">
        <f t="shared" si="685"/>
        <v>43029</v>
      </c>
      <c r="D986" s="50">
        <v>44</v>
      </c>
      <c r="E986" s="75">
        <v>3256</v>
      </c>
      <c r="F986" s="75">
        <v>14485</v>
      </c>
      <c r="G986" s="80">
        <f t="shared" si="686"/>
        <v>17741</v>
      </c>
      <c r="H986" s="76">
        <v>4029736.45</v>
      </c>
      <c r="I986" s="75">
        <v>273</v>
      </c>
      <c r="M986" s="92">
        <f t="shared" si="654"/>
        <v>2748</v>
      </c>
      <c r="N986" s="89">
        <f t="shared" ref="N986" si="711">AVERAGE(F983:F986)</f>
        <v>13576.25</v>
      </c>
      <c r="O986" s="89">
        <f t="shared" si="691"/>
        <v>16324.25</v>
      </c>
      <c r="P986" s="89">
        <f t="shared" si="692"/>
        <v>3892463.4649999999</v>
      </c>
      <c r="Q986" s="89">
        <f t="shared" si="693"/>
        <v>275.5</v>
      </c>
    </row>
    <row r="987" spans="1:17">
      <c r="A987" s="5">
        <v>43043</v>
      </c>
      <c r="B987" s="8">
        <v>43</v>
      </c>
      <c r="C987" s="102">
        <f t="shared" si="685"/>
        <v>43036</v>
      </c>
      <c r="D987" s="50">
        <v>45</v>
      </c>
      <c r="E987" s="75">
        <v>2524</v>
      </c>
      <c r="F987" s="75">
        <v>13662</v>
      </c>
      <c r="G987" s="80">
        <f t="shared" si="686"/>
        <v>16186</v>
      </c>
      <c r="H987" s="76">
        <v>3841070.25</v>
      </c>
      <c r="I987" s="75">
        <v>228</v>
      </c>
      <c r="M987" s="92">
        <f t="shared" si="654"/>
        <v>2700.75</v>
      </c>
      <c r="N987" s="89">
        <f t="shared" ref="N987" si="712">AVERAGE(F984:F987)</f>
        <v>13648.75</v>
      </c>
      <c r="O987" s="89">
        <f t="shared" si="691"/>
        <v>16349.5</v>
      </c>
      <c r="P987" s="89">
        <f t="shared" si="692"/>
        <v>3949961.8150000004</v>
      </c>
      <c r="Q987" s="89">
        <f t="shared" si="693"/>
        <v>264.25</v>
      </c>
    </row>
    <row r="988" spans="1:17">
      <c r="A988" s="5">
        <v>43050</v>
      </c>
      <c r="B988" s="8">
        <v>44</v>
      </c>
      <c r="C988" s="102">
        <f t="shared" si="685"/>
        <v>43043</v>
      </c>
      <c r="D988" s="50">
        <v>46</v>
      </c>
      <c r="E988" s="75">
        <v>2637</v>
      </c>
      <c r="F988" s="75">
        <v>13845</v>
      </c>
      <c r="G988" s="80">
        <f t="shared" si="686"/>
        <v>16482</v>
      </c>
      <c r="H988" s="76">
        <v>4037217.68</v>
      </c>
      <c r="I988" s="75">
        <v>218</v>
      </c>
      <c r="M988" s="92">
        <f t="shared" si="654"/>
        <v>2730</v>
      </c>
      <c r="N988" s="89">
        <f t="shared" ref="N988" si="713">AVERAGE(F985:F988)</f>
        <v>13856.75</v>
      </c>
      <c r="O988" s="89">
        <f t="shared" si="691"/>
        <v>16586.75</v>
      </c>
      <c r="P988" s="89">
        <f t="shared" si="692"/>
        <v>4014939.0525000002</v>
      </c>
      <c r="Q988" s="89">
        <f t="shared" si="693"/>
        <v>249.25</v>
      </c>
    </row>
    <row r="989" spans="1:17">
      <c r="A989" s="5">
        <v>43057</v>
      </c>
      <c r="B989" s="8">
        <v>45</v>
      </c>
      <c r="C989" s="102">
        <f t="shared" si="685"/>
        <v>43050</v>
      </c>
      <c r="D989" s="50">
        <v>47</v>
      </c>
      <c r="E989" s="75">
        <v>2865</v>
      </c>
      <c r="F989" s="75">
        <v>14364</v>
      </c>
      <c r="G989" s="80">
        <f t="shared" si="686"/>
        <v>17229</v>
      </c>
      <c r="H989" s="76">
        <v>3701669.77</v>
      </c>
      <c r="I989" s="75">
        <v>243</v>
      </c>
      <c r="M989" s="92">
        <f t="shared" si="654"/>
        <v>2820.5</v>
      </c>
      <c r="N989" s="89">
        <f t="shared" ref="N989" si="714">AVERAGE(F986:F989)</f>
        <v>14089</v>
      </c>
      <c r="O989" s="89">
        <f t="shared" si="691"/>
        <v>16909.5</v>
      </c>
      <c r="P989" s="89">
        <f t="shared" si="692"/>
        <v>3902423.5375000001</v>
      </c>
      <c r="Q989" s="89">
        <f t="shared" si="693"/>
        <v>240.5</v>
      </c>
    </row>
    <row r="990" spans="1:17">
      <c r="A990" s="5">
        <v>43064</v>
      </c>
      <c r="B990" s="8">
        <v>46</v>
      </c>
      <c r="C990" s="102">
        <f t="shared" si="685"/>
        <v>43057</v>
      </c>
      <c r="D990" s="50">
        <v>48</v>
      </c>
      <c r="E990" s="75">
        <v>2143</v>
      </c>
      <c r="F990" s="75">
        <v>13323</v>
      </c>
      <c r="G990" s="80">
        <f t="shared" si="686"/>
        <v>15466</v>
      </c>
      <c r="H990" s="76">
        <v>4226090.0599999996</v>
      </c>
      <c r="I990" s="75">
        <v>255</v>
      </c>
      <c r="M990" s="92">
        <f t="shared" si="654"/>
        <v>2542.25</v>
      </c>
      <c r="N990" s="89">
        <f t="shared" ref="N990" si="715">AVERAGE(F987:F990)</f>
        <v>13798.5</v>
      </c>
      <c r="O990" s="89">
        <f t="shared" si="691"/>
        <v>16340.75</v>
      </c>
      <c r="P990" s="89">
        <f t="shared" si="692"/>
        <v>3951511.9399999995</v>
      </c>
      <c r="Q990" s="89">
        <f t="shared" si="693"/>
        <v>236</v>
      </c>
    </row>
    <row r="991" spans="1:17">
      <c r="A991" s="5">
        <v>43071</v>
      </c>
      <c r="B991" s="8">
        <v>47</v>
      </c>
      <c r="C991" s="102">
        <f t="shared" si="685"/>
        <v>43064</v>
      </c>
      <c r="D991" s="50">
        <v>49</v>
      </c>
      <c r="E991" s="75">
        <v>3360</v>
      </c>
      <c r="F991" s="75">
        <v>14514</v>
      </c>
      <c r="G991" s="80">
        <f t="shared" si="686"/>
        <v>17874</v>
      </c>
      <c r="H991" s="76">
        <v>4430414.79</v>
      </c>
      <c r="I991" s="75">
        <v>250</v>
      </c>
      <c r="M991" s="92">
        <f t="shared" si="654"/>
        <v>2751.25</v>
      </c>
      <c r="N991" s="89">
        <f t="shared" ref="N991" si="716">AVERAGE(F988:F991)</f>
        <v>14011.5</v>
      </c>
      <c r="O991" s="89">
        <f t="shared" si="691"/>
        <v>16762.75</v>
      </c>
      <c r="P991" s="89">
        <f t="shared" si="692"/>
        <v>4098848.0750000002</v>
      </c>
      <c r="Q991" s="89">
        <f t="shared" si="693"/>
        <v>241.5</v>
      </c>
    </row>
    <row r="992" spans="1:17">
      <c r="A992" s="5">
        <v>43078</v>
      </c>
      <c r="B992" s="8">
        <v>48</v>
      </c>
      <c r="C992" s="102">
        <f t="shared" si="685"/>
        <v>43071</v>
      </c>
      <c r="D992" s="50">
        <v>50</v>
      </c>
      <c r="E992" s="75">
        <v>3442</v>
      </c>
      <c r="F992" s="75">
        <v>15272</v>
      </c>
      <c r="G992" s="80">
        <f t="shared" si="686"/>
        <v>18714</v>
      </c>
      <c r="H992" s="76">
        <v>4662324.9000000004</v>
      </c>
      <c r="I992" s="75">
        <v>249</v>
      </c>
      <c r="M992" s="92">
        <f t="shared" si="654"/>
        <v>2952.5</v>
      </c>
      <c r="N992" s="89">
        <f t="shared" ref="N992" si="717">AVERAGE(F989:F992)</f>
        <v>14368.25</v>
      </c>
      <c r="O992" s="89">
        <f t="shared" si="691"/>
        <v>17320.75</v>
      </c>
      <c r="P992" s="89">
        <f t="shared" si="692"/>
        <v>4255124.8800000008</v>
      </c>
      <c r="Q992" s="89">
        <f t="shared" si="693"/>
        <v>249.25</v>
      </c>
    </row>
    <row r="993" spans="1:17">
      <c r="A993" s="5">
        <v>43085</v>
      </c>
      <c r="B993" s="8">
        <v>49</v>
      </c>
      <c r="C993" s="102">
        <f t="shared" si="685"/>
        <v>43078</v>
      </c>
      <c r="D993" s="50">
        <v>51</v>
      </c>
      <c r="E993" s="75">
        <v>3360</v>
      </c>
      <c r="F993" s="75">
        <v>14514</v>
      </c>
      <c r="G993" s="80">
        <f t="shared" si="686"/>
        <v>17874</v>
      </c>
      <c r="H993" s="76">
        <v>5133676.3</v>
      </c>
      <c r="I993" s="75">
        <v>229</v>
      </c>
      <c r="M993" s="92">
        <f t="shared" si="654"/>
        <v>3076.25</v>
      </c>
      <c r="N993" s="89">
        <f t="shared" ref="N993" si="718">AVERAGE(F990:F993)</f>
        <v>14405.75</v>
      </c>
      <c r="O993" s="89">
        <f t="shared" si="691"/>
        <v>17482</v>
      </c>
      <c r="P993" s="89">
        <f t="shared" si="692"/>
        <v>4613126.5125000002</v>
      </c>
      <c r="Q993" s="89">
        <f t="shared" si="693"/>
        <v>245.75</v>
      </c>
    </row>
    <row r="994" spans="1:17">
      <c r="A994" s="5">
        <v>43092</v>
      </c>
      <c r="B994" s="8">
        <v>50</v>
      </c>
      <c r="C994" s="102">
        <f t="shared" si="685"/>
        <v>43085</v>
      </c>
      <c r="D994" s="50">
        <v>52</v>
      </c>
      <c r="E994" s="75">
        <v>4525</v>
      </c>
      <c r="F994" s="75">
        <v>17636</v>
      </c>
      <c r="G994" s="80">
        <f t="shared" si="686"/>
        <v>22161</v>
      </c>
      <c r="H994" s="94">
        <v>5112438.5</v>
      </c>
      <c r="I994" s="75">
        <v>220</v>
      </c>
      <c r="M994" s="92">
        <f t="shared" si="654"/>
        <v>3671.75</v>
      </c>
      <c r="N994" s="89">
        <f t="shared" ref="N994" si="719">AVERAGE(F991:F994)</f>
        <v>15484</v>
      </c>
      <c r="O994" s="89">
        <f t="shared" si="691"/>
        <v>19155.75</v>
      </c>
      <c r="P994" s="89">
        <f t="shared" si="692"/>
        <v>4834713.6225000005</v>
      </c>
      <c r="Q994" s="89">
        <f t="shared" si="693"/>
        <v>237</v>
      </c>
    </row>
    <row r="995" spans="1:17">
      <c r="A995" s="5">
        <v>43099</v>
      </c>
      <c r="B995" s="8">
        <v>51</v>
      </c>
      <c r="C995" s="102">
        <f t="shared" si="685"/>
        <v>43092</v>
      </c>
      <c r="D995" s="50" t="s">
        <v>158</v>
      </c>
      <c r="E995" s="75">
        <v>4538</v>
      </c>
      <c r="F995" s="75">
        <v>18387</v>
      </c>
      <c r="G995" s="80">
        <f t="shared" si="686"/>
        <v>22925</v>
      </c>
      <c r="H995" s="94">
        <v>5999075</v>
      </c>
      <c r="I995" s="75">
        <v>214</v>
      </c>
      <c r="M995" s="92">
        <f t="shared" si="654"/>
        <v>3966.25</v>
      </c>
      <c r="N995" s="89">
        <f t="shared" ref="N995" si="720">AVERAGE(F992:F995)</f>
        <v>16452.25</v>
      </c>
      <c r="O995" s="89">
        <f t="shared" si="691"/>
        <v>20418.5</v>
      </c>
      <c r="P995" s="89">
        <f t="shared" si="692"/>
        <v>5226878.6749999998</v>
      </c>
      <c r="Q995" s="89">
        <f t="shared" si="693"/>
        <v>228</v>
      </c>
    </row>
    <row r="996" spans="1:17">
      <c r="A996" s="5">
        <v>43106</v>
      </c>
      <c r="B996" s="8">
        <v>52</v>
      </c>
      <c r="C996" s="102">
        <f t="shared" si="685"/>
        <v>43099</v>
      </c>
      <c r="D996" s="50">
        <v>2</v>
      </c>
      <c r="E996" s="75">
        <v>6372</v>
      </c>
      <c r="F996" s="75">
        <v>20407</v>
      </c>
      <c r="G996" s="80">
        <f t="shared" si="686"/>
        <v>26779</v>
      </c>
      <c r="H996" s="76">
        <v>6998167.0199999996</v>
      </c>
      <c r="I996" s="75">
        <v>242</v>
      </c>
      <c r="M996" s="92">
        <f t="shared" si="654"/>
        <v>4698.75</v>
      </c>
      <c r="N996" s="89">
        <f t="shared" ref="N996" si="721">AVERAGE(F993:F996)</f>
        <v>17736</v>
      </c>
      <c r="O996" s="89">
        <f t="shared" si="691"/>
        <v>22434.75</v>
      </c>
      <c r="P996" s="89">
        <f t="shared" si="692"/>
        <v>5810839.2050000001</v>
      </c>
      <c r="Q996" s="89">
        <f t="shared" si="693"/>
        <v>226.25</v>
      </c>
    </row>
    <row r="997" spans="1:17">
      <c r="A997" s="5">
        <v>43113</v>
      </c>
      <c r="B997" s="8">
        <v>1</v>
      </c>
      <c r="C997" s="102">
        <f t="shared" si="685"/>
        <v>43106</v>
      </c>
      <c r="D997" s="50">
        <v>3</v>
      </c>
      <c r="E997" s="75">
        <v>5433</v>
      </c>
      <c r="F997" s="75">
        <v>22370</v>
      </c>
      <c r="G997" s="80">
        <f t="shared" si="686"/>
        <v>27803</v>
      </c>
      <c r="H997" s="76">
        <v>6991583.2000000002</v>
      </c>
      <c r="I997" s="98">
        <v>259</v>
      </c>
      <c r="M997" s="92">
        <f t="shared" si="654"/>
        <v>5217</v>
      </c>
      <c r="N997" s="89">
        <f t="shared" ref="N997" si="722">AVERAGE(F994:F997)</f>
        <v>19700</v>
      </c>
      <c r="O997" s="89">
        <f t="shared" si="691"/>
        <v>24917</v>
      </c>
      <c r="P997" s="89">
        <f t="shared" si="692"/>
        <v>6275315.9299999997</v>
      </c>
      <c r="Q997" s="89">
        <f t="shared" si="693"/>
        <v>233.75</v>
      </c>
    </row>
    <row r="998" spans="1:17">
      <c r="A998" s="5">
        <v>43120</v>
      </c>
      <c r="B998" s="8">
        <v>2</v>
      </c>
      <c r="C998" s="102">
        <f t="shared" si="685"/>
        <v>43113</v>
      </c>
      <c r="D998" s="50">
        <v>4</v>
      </c>
      <c r="E998" s="75">
        <v>3458</v>
      </c>
      <c r="F998" s="75">
        <v>22853</v>
      </c>
      <c r="G998" s="80">
        <f t="shared" si="686"/>
        <v>26311</v>
      </c>
      <c r="H998" s="76">
        <v>7442740.5899999999</v>
      </c>
      <c r="I998" s="75">
        <v>254</v>
      </c>
      <c r="M998" s="92">
        <f t="shared" si="654"/>
        <v>4950.25</v>
      </c>
      <c r="N998" s="89">
        <f t="shared" ref="N998" si="723">AVERAGE(F995:F998)</f>
        <v>21004.25</v>
      </c>
      <c r="O998" s="89">
        <f t="shared" si="691"/>
        <v>25954.5</v>
      </c>
      <c r="P998" s="89">
        <f t="shared" si="692"/>
        <v>6857891.4524999997</v>
      </c>
      <c r="Q998" s="89">
        <f t="shared" si="693"/>
        <v>242.25</v>
      </c>
    </row>
    <row r="999" spans="1:17">
      <c r="A999" s="5">
        <v>43127</v>
      </c>
      <c r="B999" s="8">
        <v>3</v>
      </c>
      <c r="C999" s="102">
        <f t="shared" si="685"/>
        <v>43120</v>
      </c>
      <c r="D999" s="50">
        <v>5</v>
      </c>
      <c r="E999" s="75">
        <v>3357</v>
      </c>
      <c r="F999" s="75">
        <v>23897</v>
      </c>
      <c r="G999" s="80">
        <f t="shared" si="686"/>
        <v>27254</v>
      </c>
      <c r="H999" s="76">
        <v>7560064.7999999998</v>
      </c>
      <c r="I999" s="75">
        <v>272</v>
      </c>
      <c r="M999" s="92">
        <f t="shared" ref="M999:M1047" si="724">AVERAGE(E996:E999)</f>
        <v>4655</v>
      </c>
      <c r="N999" s="89">
        <f t="shared" ref="N999" si="725">AVERAGE(F996:F999)</f>
        <v>22381.75</v>
      </c>
      <c r="O999" s="89">
        <f t="shared" si="691"/>
        <v>27036.75</v>
      </c>
      <c r="P999" s="89">
        <f t="shared" si="692"/>
        <v>7248138.9024999999</v>
      </c>
      <c r="Q999" s="89">
        <f t="shared" si="693"/>
        <v>256.75</v>
      </c>
    </row>
    <row r="1000" spans="1:17">
      <c r="A1000" s="5">
        <v>43134</v>
      </c>
      <c r="B1000" s="8">
        <v>4</v>
      </c>
      <c r="C1000" s="102">
        <f t="shared" si="685"/>
        <v>43127</v>
      </c>
      <c r="D1000" s="50">
        <v>6</v>
      </c>
      <c r="E1000" s="75">
        <v>2884</v>
      </c>
      <c r="F1000" s="75">
        <v>23665</v>
      </c>
      <c r="G1000" s="80">
        <f t="shared" si="686"/>
        <v>26549</v>
      </c>
      <c r="H1000" s="76">
        <v>7587822</v>
      </c>
      <c r="I1000" s="75">
        <v>243</v>
      </c>
      <c r="M1000" s="92">
        <f t="shared" si="724"/>
        <v>3783</v>
      </c>
      <c r="N1000" s="89">
        <f t="shared" ref="N1000:N1009" si="726">AVERAGE(F997:F1000)</f>
        <v>23196.25</v>
      </c>
      <c r="O1000" s="89">
        <f t="shared" si="691"/>
        <v>26979.25</v>
      </c>
      <c r="P1000" s="89">
        <f t="shared" si="692"/>
        <v>7395552.6475</v>
      </c>
      <c r="Q1000" s="89">
        <f t="shared" si="693"/>
        <v>257</v>
      </c>
    </row>
    <row r="1001" spans="1:17">
      <c r="A1001" s="5">
        <v>43141</v>
      </c>
      <c r="B1001" s="8">
        <v>5</v>
      </c>
      <c r="C1001" s="102">
        <f t="shared" si="685"/>
        <v>43134</v>
      </c>
      <c r="D1001" s="50">
        <v>7</v>
      </c>
      <c r="E1001" s="75">
        <v>2791</v>
      </c>
      <c r="F1001" s="75">
        <v>23988</v>
      </c>
      <c r="G1001" s="80">
        <f t="shared" si="686"/>
        <v>26779</v>
      </c>
      <c r="H1001" s="76">
        <v>7580079</v>
      </c>
      <c r="I1001" s="75">
        <v>252</v>
      </c>
      <c r="M1001" s="92">
        <f t="shared" si="724"/>
        <v>3122.5</v>
      </c>
      <c r="N1001" s="89">
        <f t="shared" si="726"/>
        <v>23600.75</v>
      </c>
      <c r="O1001" s="89">
        <f t="shared" si="691"/>
        <v>26723.25</v>
      </c>
      <c r="P1001" s="89">
        <f t="shared" si="692"/>
        <v>7542676.5975000001</v>
      </c>
      <c r="Q1001" s="89">
        <f t="shared" si="693"/>
        <v>255.25</v>
      </c>
    </row>
    <row r="1002" spans="1:17">
      <c r="A1002" s="5">
        <v>43148</v>
      </c>
      <c r="B1002" s="8">
        <v>6</v>
      </c>
      <c r="C1002" s="102">
        <f t="shared" si="685"/>
        <v>43141</v>
      </c>
      <c r="D1002" s="50">
        <v>8</v>
      </c>
      <c r="E1002" s="75">
        <v>2618</v>
      </c>
      <c r="F1002" s="75">
        <v>24367</v>
      </c>
      <c r="G1002" s="80">
        <f t="shared" si="686"/>
        <v>26985</v>
      </c>
      <c r="H1002" s="76">
        <v>7518444</v>
      </c>
      <c r="I1002" s="75">
        <v>261</v>
      </c>
      <c r="M1002" s="92">
        <f t="shared" si="724"/>
        <v>2912.5</v>
      </c>
      <c r="N1002" s="89">
        <f t="shared" si="726"/>
        <v>23979.25</v>
      </c>
      <c r="O1002" s="89">
        <f t="shared" si="691"/>
        <v>26891.75</v>
      </c>
      <c r="P1002" s="89">
        <f t="shared" si="692"/>
        <v>7561602.4500000002</v>
      </c>
      <c r="Q1002" s="89">
        <f t="shared" si="693"/>
        <v>257</v>
      </c>
    </row>
    <row r="1003" spans="1:17">
      <c r="A1003" s="5">
        <v>43155</v>
      </c>
      <c r="B1003" s="8">
        <v>7</v>
      </c>
      <c r="C1003" s="102">
        <f t="shared" si="685"/>
        <v>43148</v>
      </c>
      <c r="D1003" s="50">
        <v>9</v>
      </c>
      <c r="E1003" s="75">
        <v>2173</v>
      </c>
      <c r="F1003" s="75">
        <v>24138</v>
      </c>
      <c r="G1003" s="80">
        <f t="shared" si="686"/>
        <v>26311</v>
      </c>
      <c r="H1003" s="76">
        <v>7421791</v>
      </c>
      <c r="I1003" s="75">
        <v>254</v>
      </c>
      <c r="M1003" s="92">
        <f t="shared" si="724"/>
        <v>2616.5</v>
      </c>
      <c r="N1003" s="89">
        <f t="shared" si="726"/>
        <v>24039.5</v>
      </c>
      <c r="O1003" s="89">
        <f t="shared" si="691"/>
        <v>26656</v>
      </c>
      <c r="P1003" s="89">
        <f t="shared" si="692"/>
        <v>7527034</v>
      </c>
      <c r="Q1003" s="89">
        <f t="shared" si="693"/>
        <v>252.5</v>
      </c>
    </row>
    <row r="1004" spans="1:17">
      <c r="A1004" s="5">
        <v>43162</v>
      </c>
      <c r="B1004" s="8">
        <v>8</v>
      </c>
      <c r="C1004" s="102">
        <f t="shared" si="685"/>
        <v>43155</v>
      </c>
      <c r="D1004" s="50">
        <v>10</v>
      </c>
      <c r="E1004" s="75">
        <v>2409</v>
      </c>
      <c r="F1004" s="75">
        <v>23315</v>
      </c>
      <c r="G1004" s="80">
        <f t="shared" si="686"/>
        <v>25724</v>
      </c>
      <c r="H1004" s="76">
        <v>7007286</v>
      </c>
      <c r="I1004" s="75">
        <v>253</v>
      </c>
      <c r="M1004" s="92">
        <f t="shared" si="724"/>
        <v>2497.75</v>
      </c>
      <c r="N1004" s="89">
        <f t="shared" si="726"/>
        <v>23952</v>
      </c>
      <c r="O1004" s="89">
        <f t="shared" si="691"/>
        <v>26449.75</v>
      </c>
      <c r="P1004" s="89">
        <f t="shared" si="692"/>
        <v>7381900</v>
      </c>
      <c r="Q1004" s="89">
        <f t="shared" si="693"/>
        <v>255</v>
      </c>
    </row>
    <row r="1005" spans="1:17">
      <c r="A1005" s="5">
        <v>43169</v>
      </c>
      <c r="B1005" s="8">
        <v>9</v>
      </c>
      <c r="C1005" s="102">
        <f t="shared" si="685"/>
        <v>43162</v>
      </c>
      <c r="D1005" s="50">
        <v>11</v>
      </c>
      <c r="E1005" s="75">
        <v>2136</v>
      </c>
      <c r="F1005" s="75">
        <v>22589</v>
      </c>
      <c r="G1005" s="80">
        <f t="shared" si="686"/>
        <v>24725</v>
      </c>
      <c r="H1005" s="76">
        <v>6373131</v>
      </c>
      <c r="I1005" s="75">
        <v>247</v>
      </c>
      <c r="M1005" s="92">
        <f t="shared" si="724"/>
        <v>2334</v>
      </c>
      <c r="N1005" s="89">
        <f t="shared" si="726"/>
        <v>23602.25</v>
      </c>
      <c r="O1005" s="89">
        <f t="shared" si="691"/>
        <v>25936.25</v>
      </c>
      <c r="P1005" s="89">
        <f t="shared" si="692"/>
        <v>7080163</v>
      </c>
      <c r="Q1005" s="89">
        <f t="shared" si="693"/>
        <v>253.75</v>
      </c>
    </row>
    <row r="1006" spans="1:17">
      <c r="A1006" s="5">
        <v>43176</v>
      </c>
      <c r="B1006" s="8">
        <v>10</v>
      </c>
      <c r="C1006" s="102">
        <f t="shared" si="685"/>
        <v>43169</v>
      </c>
      <c r="D1006" s="50">
        <v>12</v>
      </c>
      <c r="E1006" s="75">
        <v>2096</v>
      </c>
      <c r="F1006" s="75">
        <v>20801</v>
      </c>
      <c r="G1006" s="80">
        <f t="shared" si="686"/>
        <v>22897</v>
      </c>
      <c r="H1006" s="76">
        <v>5925159</v>
      </c>
      <c r="I1006" s="75">
        <v>254</v>
      </c>
      <c r="M1006" s="92">
        <f t="shared" si="724"/>
        <v>2203.5</v>
      </c>
      <c r="N1006" s="89">
        <f t="shared" si="726"/>
        <v>22710.75</v>
      </c>
      <c r="O1006" s="89">
        <f t="shared" si="691"/>
        <v>24914.25</v>
      </c>
      <c r="P1006" s="89">
        <f t="shared" si="692"/>
        <v>6681841.75</v>
      </c>
      <c r="Q1006" s="89">
        <f t="shared" si="693"/>
        <v>252</v>
      </c>
    </row>
    <row r="1007" spans="1:17">
      <c r="A1007" s="5">
        <v>43183</v>
      </c>
      <c r="B1007" s="8">
        <v>11</v>
      </c>
      <c r="C1007" s="102">
        <f t="shared" si="685"/>
        <v>43176</v>
      </c>
      <c r="D1007" s="50">
        <v>13</v>
      </c>
      <c r="E1007" s="75">
        <v>2141</v>
      </c>
      <c r="F1007" s="75">
        <v>19588</v>
      </c>
      <c r="G1007" s="80">
        <f t="shared" si="686"/>
        <v>21729</v>
      </c>
      <c r="H1007" s="76">
        <v>5559819</v>
      </c>
      <c r="I1007" s="75">
        <v>232</v>
      </c>
      <c r="M1007" s="92">
        <f t="shared" si="724"/>
        <v>2195.5</v>
      </c>
      <c r="N1007" s="89">
        <f t="shared" si="726"/>
        <v>21573.25</v>
      </c>
      <c r="O1007" s="89">
        <f t="shared" si="691"/>
        <v>23768.75</v>
      </c>
      <c r="P1007" s="89">
        <f t="shared" si="692"/>
        <v>6216348.75</v>
      </c>
      <c r="Q1007" s="89">
        <f t="shared" si="693"/>
        <v>246.5</v>
      </c>
    </row>
    <row r="1008" spans="1:17">
      <c r="A1008" s="5">
        <v>43190</v>
      </c>
      <c r="B1008" s="8">
        <v>12</v>
      </c>
      <c r="C1008" s="102">
        <f t="shared" si="685"/>
        <v>43183</v>
      </c>
      <c r="D1008" s="50">
        <v>14</v>
      </c>
      <c r="E1008" s="75">
        <v>2019</v>
      </c>
      <c r="F1008" s="75">
        <v>18503</v>
      </c>
      <c r="G1008" s="80">
        <f t="shared" si="686"/>
        <v>20522</v>
      </c>
      <c r="H1008" s="76">
        <v>5663934</v>
      </c>
      <c r="I1008" s="75">
        <v>239</v>
      </c>
      <c r="M1008" s="92">
        <f t="shared" si="724"/>
        <v>2098</v>
      </c>
      <c r="N1008" s="89">
        <f t="shared" si="726"/>
        <v>20370.25</v>
      </c>
      <c r="O1008" s="89">
        <f t="shared" si="691"/>
        <v>22468.25</v>
      </c>
      <c r="P1008" s="89">
        <f t="shared" si="692"/>
        <v>5880510.75</v>
      </c>
      <c r="Q1008" s="89">
        <f t="shared" si="693"/>
        <v>243</v>
      </c>
    </row>
    <row r="1009" spans="1:17">
      <c r="A1009" s="5">
        <v>43197</v>
      </c>
      <c r="B1009" s="8">
        <v>13</v>
      </c>
      <c r="C1009" s="102">
        <f t="shared" si="685"/>
        <v>43190</v>
      </c>
      <c r="D1009" s="50">
        <v>15</v>
      </c>
      <c r="E1009" s="75">
        <v>2669</v>
      </c>
      <c r="F1009" s="75">
        <v>18350</v>
      </c>
      <c r="G1009" s="80">
        <f t="shared" si="686"/>
        <v>21019</v>
      </c>
      <c r="H1009" s="76">
        <v>5213987</v>
      </c>
      <c r="I1009" s="75">
        <v>213</v>
      </c>
      <c r="M1009" s="92">
        <f t="shared" si="724"/>
        <v>2231.25</v>
      </c>
      <c r="N1009" s="89">
        <f t="shared" si="726"/>
        <v>19310.5</v>
      </c>
      <c r="O1009" s="89">
        <f t="shared" si="691"/>
        <v>21541.75</v>
      </c>
      <c r="P1009" s="89">
        <f t="shared" si="692"/>
        <v>5590724.75</v>
      </c>
      <c r="Q1009" s="89">
        <f t="shared" si="693"/>
        <v>234.5</v>
      </c>
    </row>
    <row r="1010" spans="1:17">
      <c r="A1010" s="5">
        <v>43204</v>
      </c>
      <c r="B1010" s="8">
        <v>14</v>
      </c>
      <c r="C1010" s="102">
        <f t="shared" si="685"/>
        <v>43197</v>
      </c>
      <c r="D1010" s="50">
        <v>16</v>
      </c>
      <c r="E1010" s="75">
        <v>2534</v>
      </c>
      <c r="F1010" s="75">
        <v>17316</v>
      </c>
      <c r="G1010" s="80">
        <f t="shared" si="686"/>
        <v>19850</v>
      </c>
      <c r="H1010" s="76">
        <v>4999010</v>
      </c>
      <c r="I1010" s="75">
        <v>260</v>
      </c>
      <c r="M1010" s="92">
        <f t="shared" si="724"/>
        <v>2340.75</v>
      </c>
      <c r="N1010" s="89">
        <f t="shared" ref="N1010" si="727">AVERAGE(F1007:F1010)</f>
        <v>18439.25</v>
      </c>
      <c r="O1010" s="89">
        <f t="shared" si="691"/>
        <v>20780</v>
      </c>
      <c r="P1010" s="89">
        <f t="shared" si="692"/>
        <v>5359187.5</v>
      </c>
      <c r="Q1010" s="89">
        <f t="shared" si="693"/>
        <v>236</v>
      </c>
    </row>
    <row r="1011" spans="1:17">
      <c r="A1011" s="5">
        <v>43211</v>
      </c>
      <c r="B1011" s="8">
        <v>15</v>
      </c>
      <c r="C1011" s="102">
        <f t="shared" si="685"/>
        <v>43204</v>
      </c>
      <c r="D1011" s="50">
        <v>17</v>
      </c>
      <c r="E1011" s="75">
        <v>1980</v>
      </c>
      <c r="F1011" s="75">
        <v>16423</v>
      </c>
      <c r="G1011" s="80">
        <f t="shared" si="686"/>
        <v>18403</v>
      </c>
      <c r="H1011" s="76">
        <v>4744607</v>
      </c>
      <c r="I1011" s="75">
        <v>320</v>
      </c>
      <c r="M1011" s="92">
        <f t="shared" si="724"/>
        <v>2300.5</v>
      </c>
      <c r="N1011" s="89">
        <f t="shared" ref="N1011" si="728">AVERAGE(F1008:F1011)</f>
        <v>17648</v>
      </c>
      <c r="O1011" s="89">
        <f t="shared" si="691"/>
        <v>19948.5</v>
      </c>
      <c r="P1011" s="89">
        <f t="shared" si="692"/>
        <v>5155384.5</v>
      </c>
      <c r="Q1011" s="89">
        <f t="shared" si="693"/>
        <v>258</v>
      </c>
    </row>
    <row r="1012" spans="1:17">
      <c r="A1012" s="5">
        <v>43218</v>
      </c>
      <c r="B1012" s="8">
        <v>16</v>
      </c>
      <c r="C1012" s="102">
        <f t="shared" si="685"/>
        <v>43211</v>
      </c>
      <c r="D1012" s="50">
        <v>18</v>
      </c>
      <c r="E1012" s="75">
        <v>1948</v>
      </c>
      <c r="F1012" s="75">
        <v>15815</v>
      </c>
      <c r="G1012" s="80">
        <f t="shared" si="686"/>
        <v>17763</v>
      </c>
      <c r="H1012" s="76">
        <v>4411762</v>
      </c>
      <c r="I1012" s="75">
        <v>269</v>
      </c>
      <c r="M1012" s="92">
        <f t="shared" si="724"/>
        <v>2282.75</v>
      </c>
      <c r="N1012" s="89">
        <f t="shared" ref="N1012" si="729">AVERAGE(F1009:F1012)</f>
        <v>16976</v>
      </c>
      <c r="O1012" s="89">
        <f t="shared" si="691"/>
        <v>19258.75</v>
      </c>
      <c r="P1012" s="89">
        <f t="shared" si="692"/>
        <v>4842341.5</v>
      </c>
      <c r="Q1012" s="89">
        <f t="shared" si="693"/>
        <v>265.5</v>
      </c>
    </row>
    <row r="1013" spans="1:17">
      <c r="A1013" s="5">
        <v>43225</v>
      </c>
      <c r="B1013" s="8">
        <v>17</v>
      </c>
      <c r="C1013" s="102">
        <f t="shared" si="685"/>
        <v>43218</v>
      </c>
      <c r="D1013" s="50">
        <v>19</v>
      </c>
      <c r="E1013" s="75">
        <v>2126</v>
      </c>
      <c r="F1013" s="75">
        <v>14732</v>
      </c>
      <c r="G1013" s="80">
        <f t="shared" si="686"/>
        <v>16858</v>
      </c>
      <c r="H1013" s="76">
        <v>4077340</v>
      </c>
      <c r="I1013" s="75">
        <v>238</v>
      </c>
      <c r="M1013" s="92">
        <f t="shared" si="724"/>
        <v>2147</v>
      </c>
      <c r="N1013" s="89">
        <f t="shared" ref="N1013" si="730">AVERAGE(F1010:F1013)</f>
        <v>16071.5</v>
      </c>
      <c r="O1013" s="89">
        <f t="shared" si="691"/>
        <v>18218.5</v>
      </c>
      <c r="P1013" s="89">
        <f t="shared" si="692"/>
        <v>4558179.75</v>
      </c>
      <c r="Q1013" s="89">
        <f t="shared" si="693"/>
        <v>271.75</v>
      </c>
    </row>
    <row r="1014" spans="1:17">
      <c r="A1014" s="5">
        <v>43232</v>
      </c>
      <c r="B1014" s="8">
        <v>18</v>
      </c>
      <c r="C1014" s="102">
        <f t="shared" si="685"/>
        <v>43225</v>
      </c>
      <c r="D1014" s="50">
        <v>20</v>
      </c>
      <c r="E1014" s="75">
        <v>2186</v>
      </c>
      <c r="F1014" s="75">
        <v>14060</v>
      </c>
      <c r="G1014" s="80">
        <f t="shared" si="686"/>
        <v>16246</v>
      </c>
      <c r="H1014" s="76">
        <v>4013759</v>
      </c>
      <c r="I1014" s="75">
        <v>238</v>
      </c>
      <c r="M1014" s="92">
        <f t="shared" si="724"/>
        <v>2060</v>
      </c>
      <c r="N1014" s="89">
        <f t="shared" ref="N1014" si="731">AVERAGE(F1011:F1014)</f>
        <v>15257.5</v>
      </c>
      <c r="O1014" s="89">
        <f t="shared" si="691"/>
        <v>17317.5</v>
      </c>
      <c r="P1014" s="89">
        <f t="shared" si="692"/>
        <v>4311867</v>
      </c>
      <c r="Q1014" s="89">
        <f t="shared" si="693"/>
        <v>266.25</v>
      </c>
    </row>
    <row r="1015" spans="1:17">
      <c r="A1015" s="5">
        <v>43239</v>
      </c>
      <c r="B1015" s="8">
        <v>19</v>
      </c>
      <c r="C1015" s="102">
        <f t="shared" si="685"/>
        <v>43232</v>
      </c>
      <c r="D1015" s="50">
        <v>21</v>
      </c>
      <c r="E1015" s="75">
        <v>2058</v>
      </c>
      <c r="F1015" s="75">
        <v>13826</v>
      </c>
      <c r="G1015" s="80">
        <f t="shared" si="686"/>
        <v>15884</v>
      </c>
      <c r="H1015" s="76">
        <v>3995587</v>
      </c>
      <c r="I1015" s="75">
        <v>242</v>
      </c>
      <c r="M1015" s="92">
        <f t="shared" si="724"/>
        <v>2079.5</v>
      </c>
      <c r="N1015" s="89">
        <f t="shared" ref="N1015" si="732">AVERAGE(F1012:F1015)</f>
        <v>14608.25</v>
      </c>
      <c r="O1015" s="89">
        <f t="shared" si="691"/>
        <v>16687.75</v>
      </c>
      <c r="P1015" s="89">
        <f t="shared" si="692"/>
        <v>4124612</v>
      </c>
      <c r="Q1015" s="89">
        <f t="shared" si="693"/>
        <v>246.75</v>
      </c>
    </row>
    <row r="1016" spans="1:17">
      <c r="A1016" s="5">
        <v>43246</v>
      </c>
      <c r="B1016" s="8">
        <v>20</v>
      </c>
      <c r="C1016" s="102">
        <f t="shared" si="685"/>
        <v>43239</v>
      </c>
      <c r="D1016" s="50">
        <v>22</v>
      </c>
      <c r="E1016" s="75">
        <v>2035</v>
      </c>
      <c r="F1016" s="75">
        <v>13667</v>
      </c>
      <c r="G1016" s="80">
        <f t="shared" si="686"/>
        <v>15702</v>
      </c>
      <c r="H1016" s="76">
        <v>3863137</v>
      </c>
      <c r="I1016" s="75">
        <v>222</v>
      </c>
      <c r="M1016" s="92">
        <f t="shared" si="724"/>
        <v>2101.25</v>
      </c>
      <c r="N1016" s="89">
        <f t="shared" ref="N1016" si="733">AVERAGE(F1013:F1016)</f>
        <v>14071.25</v>
      </c>
      <c r="O1016" s="89">
        <f t="shared" si="691"/>
        <v>16172.5</v>
      </c>
      <c r="P1016" s="89">
        <f t="shared" si="692"/>
        <v>3987455.75</v>
      </c>
      <c r="Q1016" s="89">
        <f t="shared" si="693"/>
        <v>235</v>
      </c>
    </row>
    <row r="1017" spans="1:17">
      <c r="A1017" s="5">
        <v>43253</v>
      </c>
      <c r="B1017" s="8">
        <v>21</v>
      </c>
      <c r="C1017" s="102">
        <f t="shared" si="685"/>
        <v>43246</v>
      </c>
      <c r="D1017" s="50">
        <v>23</v>
      </c>
      <c r="E1017" s="75">
        <v>1968</v>
      </c>
      <c r="F1017" s="75">
        <v>13132</v>
      </c>
      <c r="G1017" s="80">
        <f t="shared" si="686"/>
        <v>15100</v>
      </c>
      <c r="H1017" s="76">
        <v>3992124</v>
      </c>
      <c r="I1017" s="75">
        <v>217</v>
      </c>
      <c r="M1017" s="92">
        <f t="shared" si="724"/>
        <v>2061.75</v>
      </c>
      <c r="N1017" s="89">
        <f t="shared" ref="N1017:N1019" si="734">AVERAGE(F1014:F1017)</f>
        <v>13671.25</v>
      </c>
      <c r="O1017" s="89">
        <f t="shared" si="691"/>
        <v>15733</v>
      </c>
      <c r="P1017" s="89">
        <f t="shared" si="692"/>
        <v>3966151.75</v>
      </c>
      <c r="Q1017" s="89">
        <f t="shared" si="693"/>
        <v>229.75</v>
      </c>
    </row>
    <row r="1018" spans="1:17">
      <c r="A1018" s="5">
        <v>43260</v>
      </c>
      <c r="B1018" s="8">
        <v>22</v>
      </c>
      <c r="C1018" s="102">
        <f t="shared" si="685"/>
        <v>43253</v>
      </c>
      <c r="D1018" s="50">
        <v>24</v>
      </c>
      <c r="E1018" s="75">
        <v>2242</v>
      </c>
      <c r="F1018" s="75">
        <v>13566</v>
      </c>
      <c r="G1018" s="80">
        <f t="shared" si="686"/>
        <v>15808</v>
      </c>
      <c r="H1018" s="76">
        <v>3941355</v>
      </c>
      <c r="I1018" s="75">
        <v>244</v>
      </c>
      <c r="M1018" s="92">
        <f t="shared" si="724"/>
        <v>2075.75</v>
      </c>
      <c r="N1018" s="89">
        <f t="shared" si="734"/>
        <v>13547.75</v>
      </c>
      <c r="O1018" s="89">
        <f t="shared" si="691"/>
        <v>15623.5</v>
      </c>
      <c r="P1018" s="89">
        <f t="shared" si="692"/>
        <v>3948050.75</v>
      </c>
      <c r="Q1018" s="89">
        <f t="shared" si="693"/>
        <v>231.25</v>
      </c>
    </row>
    <row r="1019" spans="1:17">
      <c r="A1019" s="5">
        <v>43267</v>
      </c>
      <c r="B1019" s="8">
        <v>23</v>
      </c>
      <c r="C1019" s="102">
        <f t="shared" si="685"/>
        <v>43260</v>
      </c>
      <c r="D1019" s="50">
        <v>25</v>
      </c>
      <c r="E1019" s="75">
        <v>2257</v>
      </c>
      <c r="F1019" s="75">
        <v>13549</v>
      </c>
      <c r="G1019" s="80">
        <f t="shared" si="686"/>
        <v>15806</v>
      </c>
      <c r="H1019" s="76">
        <v>3935365</v>
      </c>
      <c r="I1019" s="75">
        <v>226</v>
      </c>
      <c r="M1019" s="92">
        <f t="shared" si="724"/>
        <v>2125.5</v>
      </c>
      <c r="N1019" s="89">
        <f t="shared" si="734"/>
        <v>13478.5</v>
      </c>
      <c r="O1019" s="89">
        <f t="shared" si="691"/>
        <v>15604</v>
      </c>
      <c r="P1019" s="89">
        <f t="shared" si="692"/>
        <v>3932995.25</v>
      </c>
      <c r="Q1019" s="89">
        <f t="shared" si="693"/>
        <v>227.25</v>
      </c>
    </row>
    <row r="1020" spans="1:17">
      <c r="A1020" s="5">
        <v>43274</v>
      </c>
      <c r="B1020" s="8">
        <v>24</v>
      </c>
      <c r="C1020" s="102">
        <f t="shared" si="685"/>
        <v>43267</v>
      </c>
      <c r="D1020" s="50">
        <v>26</v>
      </c>
      <c r="E1020" s="75">
        <v>2535</v>
      </c>
      <c r="F1020" s="75">
        <v>13741</v>
      </c>
      <c r="G1020" s="80">
        <f t="shared" si="686"/>
        <v>16276</v>
      </c>
      <c r="H1020" s="76">
        <v>3912588</v>
      </c>
      <c r="I1020" s="75">
        <v>260</v>
      </c>
      <c r="M1020" s="92">
        <f t="shared" si="724"/>
        <v>2250.5</v>
      </c>
      <c r="N1020" s="89">
        <f t="shared" ref="N1020" si="735">AVERAGE(F1017:F1020)</f>
        <v>13497</v>
      </c>
      <c r="O1020" s="89">
        <f t="shared" si="691"/>
        <v>15747.5</v>
      </c>
      <c r="P1020" s="89">
        <f t="shared" si="692"/>
        <v>3945358</v>
      </c>
      <c r="Q1020" s="89">
        <f t="shared" si="693"/>
        <v>236.75</v>
      </c>
    </row>
    <row r="1021" spans="1:17">
      <c r="A1021" s="5">
        <v>43281</v>
      </c>
      <c r="B1021" s="8">
        <v>25</v>
      </c>
      <c r="C1021" s="102">
        <f t="shared" si="685"/>
        <v>43274</v>
      </c>
      <c r="D1021" s="50">
        <v>27</v>
      </c>
      <c r="E1021" s="75">
        <v>2170</v>
      </c>
      <c r="F1021" s="75">
        <v>13947</v>
      </c>
      <c r="G1021" s="80">
        <f t="shared" si="686"/>
        <v>16117</v>
      </c>
      <c r="H1021" s="76">
        <v>3927616</v>
      </c>
      <c r="I1021" s="75">
        <v>201</v>
      </c>
      <c r="M1021" s="92">
        <f t="shared" si="724"/>
        <v>2301</v>
      </c>
      <c r="N1021" s="89">
        <f t="shared" ref="N1021" si="736">AVERAGE(F1018:F1021)</f>
        <v>13700.75</v>
      </c>
      <c r="O1021" s="89">
        <f t="shared" si="691"/>
        <v>16001.75</v>
      </c>
      <c r="P1021" s="89">
        <f t="shared" si="692"/>
        <v>3929231</v>
      </c>
      <c r="Q1021" s="89">
        <f t="shared" si="693"/>
        <v>232.75</v>
      </c>
    </row>
    <row r="1022" spans="1:17">
      <c r="A1022" s="5">
        <v>43288</v>
      </c>
      <c r="B1022" s="8">
        <v>26</v>
      </c>
      <c r="C1022" s="102">
        <f t="shared" si="685"/>
        <v>43281</v>
      </c>
      <c r="D1022" s="50">
        <v>28</v>
      </c>
      <c r="E1022" s="75">
        <v>2511</v>
      </c>
      <c r="F1022" s="75">
        <v>13768</v>
      </c>
      <c r="G1022" s="80">
        <f t="shared" si="686"/>
        <v>16279</v>
      </c>
      <c r="H1022" s="76">
        <v>4103341</v>
      </c>
      <c r="I1022" s="75">
        <v>225</v>
      </c>
      <c r="M1022" s="92">
        <f t="shared" si="724"/>
        <v>2368.25</v>
      </c>
      <c r="N1022" s="89">
        <f t="shared" ref="N1022" si="737">AVERAGE(F1019:F1022)</f>
        <v>13751.25</v>
      </c>
      <c r="O1022" s="89">
        <f t="shared" si="691"/>
        <v>16119.5</v>
      </c>
      <c r="P1022" s="89">
        <f t="shared" si="692"/>
        <v>3969727.5</v>
      </c>
      <c r="Q1022" s="89">
        <f t="shared" si="693"/>
        <v>228</v>
      </c>
    </row>
    <row r="1023" spans="1:17">
      <c r="A1023" s="5">
        <v>43295</v>
      </c>
      <c r="B1023" s="8">
        <v>27</v>
      </c>
      <c r="C1023" s="102">
        <f t="shared" si="685"/>
        <v>43288</v>
      </c>
      <c r="D1023" s="50">
        <v>29</v>
      </c>
      <c r="E1023" s="75">
        <v>2293</v>
      </c>
      <c r="F1023" s="75">
        <v>14302</v>
      </c>
      <c r="G1023" s="80">
        <f t="shared" si="686"/>
        <v>16595</v>
      </c>
      <c r="H1023" s="76">
        <v>3974810</v>
      </c>
      <c r="I1023" s="75">
        <v>224</v>
      </c>
      <c r="M1023" s="92">
        <f t="shared" si="724"/>
        <v>2377.25</v>
      </c>
      <c r="N1023" s="89">
        <f t="shared" ref="N1023" si="738">AVERAGE(F1020:F1023)</f>
        <v>13939.5</v>
      </c>
      <c r="O1023" s="89">
        <f t="shared" si="691"/>
        <v>16316.75</v>
      </c>
      <c r="P1023" s="89">
        <f t="shared" si="692"/>
        <v>3979588.75</v>
      </c>
      <c r="Q1023" s="89">
        <f t="shared" si="693"/>
        <v>227.5</v>
      </c>
    </row>
    <row r="1024" spans="1:17">
      <c r="A1024" s="5">
        <v>43302</v>
      </c>
      <c r="B1024" s="8">
        <v>28</v>
      </c>
      <c r="C1024" s="102">
        <f t="shared" si="685"/>
        <v>43295</v>
      </c>
      <c r="D1024" s="50">
        <v>30</v>
      </c>
      <c r="E1024" s="75">
        <v>1946</v>
      </c>
      <c r="F1024" s="75">
        <v>13965</v>
      </c>
      <c r="G1024" s="80">
        <f t="shared" si="686"/>
        <v>15911</v>
      </c>
      <c r="H1024" s="76">
        <v>3986870</v>
      </c>
      <c r="I1024" s="75">
        <v>251</v>
      </c>
      <c r="M1024" s="92">
        <f t="shared" si="724"/>
        <v>2230</v>
      </c>
      <c r="N1024" s="89">
        <f t="shared" ref="N1024" si="739">AVERAGE(F1021:F1024)</f>
        <v>13995.5</v>
      </c>
      <c r="O1024" s="89">
        <f t="shared" si="691"/>
        <v>16225.5</v>
      </c>
      <c r="P1024" s="89">
        <f t="shared" si="692"/>
        <v>3998159.25</v>
      </c>
      <c r="Q1024" s="89">
        <f t="shared" si="693"/>
        <v>225.25</v>
      </c>
    </row>
    <row r="1025" spans="1:17">
      <c r="A1025" s="5">
        <v>43309</v>
      </c>
      <c r="B1025" s="8">
        <v>29</v>
      </c>
      <c r="C1025" s="102">
        <f t="shared" si="685"/>
        <v>43302</v>
      </c>
      <c r="D1025" s="50">
        <v>31</v>
      </c>
      <c r="E1025" s="75">
        <v>2053</v>
      </c>
      <c r="F1025" s="75">
        <v>13900</v>
      </c>
      <c r="G1025" s="80">
        <f t="shared" si="686"/>
        <v>15953</v>
      </c>
      <c r="H1025" s="76">
        <v>3887846</v>
      </c>
      <c r="I1025" s="75">
        <v>258</v>
      </c>
      <c r="M1025" s="92">
        <f t="shared" si="724"/>
        <v>2200.75</v>
      </c>
      <c r="N1025" s="89">
        <f t="shared" ref="N1025:N1026" si="740">AVERAGE(F1022:F1025)</f>
        <v>13983.75</v>
      </c>
      <c r="O1025" s="89">
        <f t="shared" si="691"/>
        <v>16184.5</v>
      </c>
      <c r="P1025" s="89">
        <f t="shared" si="692"/>
        <v>3988216.75</v>
      </c>
      <c r="Q1025" s="89">
        <f t="shared" si="693"/>
        <v>239.5</v>
      </c>
    </row>
    <row r="1026" spans="1:17">
      <c r="A1026" s="5">
        <v>43316</v>
      </c>
      <c r="B1026" s="8">
        <v>30</v>
      </c>
      <c r="C1026" s="102">
        <f t="shared" si="685"/>
        <v>43309</v>
      </c>
      <c r="D1026" s="50">
        <v>32</v>
      </c>
      <c r="E1026" s="75">
        <v>1998</v>
      </c>
      <c r="F1026" s="75">
        <v>13334</v>
      </c>
      <c r="G1026" s="80">
        <f t="shared" si="686"/>
        <v>15332</v>
      </c>
      <c r="H1026" s="76">
        <v>3835461</v>
      </c>
      <c r="I1026" s="75">
        <v>250</v>
      </c>
      <c r="M1026" s="92">
        <f t="shared" si="724"/>
        <v>2072.5</v>
      </c>
      <c r="N1026" s="89">
        <f t="shared" si="740"/>
        <v>13875.25</v>
      </c>
      <c r="O1026" s="89">
        <f t="shared" si="691"/>
        <v>15947.75</v>
      </c>
      <c r="P1026" s="89">
        <f t="shared" si="692"/>
        <v>3921246.75</v>
      </c>
      <c r="Q1026" s="89">
        <f t="shared" si="693"/>
        <v>245.75</v>
      </c>
    </row>
    <row r="1027" spans="1:17">
      <c r="A1027" s="5">
        <v>43323</v>
      </c>
      <c r="B1027" s="8">
        <v>31</v>
      </c>
      <c r="C1027" s="102">
        <f t="shared" si="685"/>
        <v>43316</v>
      </c>
      <c r="D1027" s="50">
        <v>33</v>
      </c>
      <c r="E1027" s="75">
        <v>1991</v>
      </c>
      <c r="F1027" s="75">
        <v>13472</v>
      </c>
      <c r="G1027" s="80">
        <f t="shared" si="686"/>
        <v>15463</v>
      </c>
      <c r="H1027" s="76">
        <v>3767374</v>
      </c>
      <c r="I1027" s="75">
        <v>270</v>
      </c>
      <c r="M1027" s="92">
        <f t="shared" si="724"/>
        <v>1997</v>
      </c>
      <c r="N1027" s="89">
        <f t="shared" ref="N1027:N1028" si="741">AVERAGE(F1024:F1027)</f>
        <v>13667.75</v>
      </c>
      <c r="O1027" s="89">
        <f t="shared" si="691"/>
        <v>15664.75</v>
      </c>
      <c r="P1027" s="89">
        <f t="shared" si="692"/>
        <v>3869387.75</v>
      </c>
      <c r="Q1027" s="89">
        <f t="shared" si="693"/>
        <v>257.25</v>
      </c>
    </row>
    <row r="1028" spans="1:17">
      <c r="A1028" s="5">
        <v>43330</v>
      </c>
      <c r="B1028" s="8">
        <v>32</v>
      </c>
      <c r="C1028" s="102">
        <f t="shared" si="685"/>
        <v>43323</v>
      </c>
      <c r="D1028" s="50">
        <v>34</v>
      </c>
      <c r="E1028" s="75">
        <v>2050</v>
      </c>
      <c r="F1028" s="75">
        <v>13148</v>
      </c>
      <c r="G1028" s="80">
        <f t="shared" si="686"/>
        <v>15198</v>
      </c>
      <c r="H1028" s="76">
        <v>3737094</v>
      </c>
      <c r="I1028" s="75">
        <v>261</v>
      </c>
      <c r="M1028" s="92">
        <f t="shared" si="724"/>
        <v>2023</v>
      </c>
      <c r="N1028" s="89">
        <f t="shared" si="741"/>
        <v>13463.5</v>
      </c>
      <c r="O1028" s="89">
        <f t="shared" si="691"/>
        <v>15486.5</v>
      </c>
      <c r="P1028" s="89">
        <f t="shared" si="692"/>
        <v>3806943.75</v>
      </c>
      <c r="Q1028" s="89">
        <f t="shared" si="693"/>
        <v>259.75</v>
      </c>
    </row>
    <row r="1029" spans="1:17">
      <c r="A1029" s="5">
        <v>43337</v>
      </c>
      <c r="B1029" s="8">
        <v>33</v>
      </c>
      <c r="C1029" s="102">
        <f t="shared" ref="C1029:C1058" si="742">A1028</f>
        <v>43330</v>
      </c>
      <c r="D1029" s="50">
        <v>35</v>
      </c>
      <c r="E1029" s="75">
        <v>1959</v>
      </c>
      <c r="F1029" s="75">
        <v>13118</v>
      </c>
      <c r="G1029" s="80">
        <f t="shared" ref="G1029:G1101" si="743">E1029+F1029</f>
        <v>15077</v>
      </c>
      <c r="H1029" s="76">
        <v>3695273</v>
      </c>
      <c r="I1029" s="75">
        <v>232</v>
      </c>
      <c r="M1029" s="92">
        <f t="shared" si="724"/>
        <v>1999.5</v>
      </c>
      <c r="N1029" s="89">
        <f t="shared" ref="N1029" si="744">AVERAGE(F1026:F1029)</f>
        <v>13268</v>
      </c>
      <c r="O1029" s="89">
        <f t="shared" si="691"/>
        <v>15267.5</v>
      </c>
      <c r="P1029" s="89">
        <f t="shared" si="692"/>
        <v>3758800.5</v>
      </c>
      <c r="Q1029" s="89">
        <f t="shared" si="693"/>
        <v>253.25</v>
      </c>
    </row>
    <row r="1030" spans="1:17">
      <c r="A1030" s="5">
        <v>43344</v>
      </c>
      <c r="B1030" s="8">
        <v>34</v>
      </c>
      <c r="C1030" s="102">
        <f t="shared" si="742"/>
        <v>43337</v>
      </c>
      <c r="D1030" s="50">
        <v>36</v>
      </c>
      <c r="E1030" s="75">
        <v>2951</v>
      </c>
      <c r="F1030" s="75">
        <v>13115</v>
      </c>
      <c r="G1030" s="80">
        <f t="shared" si="743"/>
        <v>16066</v>
      </c>
      <c r="H1030" s="76">
        <v>3666293</v>
      </c>
      <c r="I1030" s="75">
        <v>211</v>
      </c>
      <c r="M1030" s="92">
        <f t="shared" si="724"/>
        <v>2237.75</v>
      </c>
      <c r="N1030" s="89">
        <f t="shared" ref="N1030" si="745">AVERAGE(F1027:F1030)</f>
        <v>13213.25</v>
      </c>
      <c r="O1030" s="89">
        <f t="shared" si="691"/>
        <v>15451</v>
      </c>
      <c r="P1030" s="89">
        <f t="shared" si="692"/>
        <v>3716508.5</v>
      </c>
      <c r="Q1030" s="89">
        <f t="shared" si="693"/>
        <v>243.5</v>
      </c>
    </row>
    <row r="1031" spans="1:17">
      <c r="A1031" s="5">
        <v>43351</v>
      </c>
      <c r="B1031" s="8">
        <v>35</v>
      </c>
      <c r="C1031" s="102">
        <f t="shared" si="742"/>
        <v>43344</v>
      </c>
      <c r="D1031" s="50">
        <v>37</v>
      </c>
      <c r="E1031" s="75">
        <v>2139</v>
      </c>
      <c r="F1031" s="75">
        <v>13810</v>
      </c>
      <c r="G1031" s="80">
        <f t="shared" si="743"/>
        <v>15949</v>
      </c>
      <c r="H1031" s="76">
        <v>3606241</v>
      </c>
      <c r="I1031" s="75">
        <v>233</v>
      </c>
      <c r="M1031" s="92">
        <f t="shared" si="724"/>
        <v>2274.75</v>
      </c>
      <c r="N1031" s="89">
        <f t="shared" ref="N1031" si="746">AVERAGE(F1028:F1031)</f>
        <v>13297.75</v>
      </c>
      <c r="O1031" s="89">
        <f t="shared" si="691"/>
        <v>15572.5</v>
      </c>
      <c r="P1031" s="89">
        <f t="shared" si="692"/>
        <v>3676225.25</v>
      </c>
      <c r="Q1031" s="89">
        <f t="shared" si="693"/>
        <v>234.25</v>
      </c>
    </row>
    <row r="1032" spans="1:17">
      <c r="A1032" s="5">
        <v>43358</v>
      </c>
      <c r="B1032" s="8">
        <v>36</v>
      </c>
      <c r="C1032" s="102">
        <f t="shared" si="742"/>
        <v>43351</v>
      </c>
      <c r="D1032" s="50">
        <v>38</v>
      </c>
      <c r="E1032" s="75">
        <v>1987</v>
      </c>
      <c r="F1032" s="75">
        <v>12678</v>
      </c>
      <c r="G1032" s="80">
        <f t="shared" si="743"/>
        <v>14665</v>
      </c>
      <c r="H1032" s="76">
        <v>3462700</v>
      </c>
      <c r="I1032" s="75">
        <v>208</v>
      </c>
      <c r="M1032" s="92">
        <f t="shared" si="724"/>
        <v>2259</v>
      </c>
      <c r="N1032" s="89">
        <f t="shared" ref="N1032" si="747">AVERAGE(F1029:F1032)</f>
        <v>13180.25</v>
      </c>
      <c r="O1032" s="89">
        <f t="shared" ref="O1032:O1074" si="748">AVERAGE(G1029:G1032)</f>
        <v>15439.25</v>
      </c>
      <c r="P1032" s="89">
        <f t="shared" ref="P1032:P1074" si="749">AVERAGE(H1029:H1032)</f>
        <v>3607626.75</v>
      </c>
      <c r="Q1032" s="89">
        <f t="shared" ref="Q1032:Q1074" si="750">AVERAGE(I1029:I1032)</f>
        <v>221</v>
      </c>
    </row>
    <row r="1033" spans="1:17">
      <c r="A1033" s="5">
        <v>43365</v>
      </c>
      <c r="B1033" s="8">
        <v>37</v>
      </c>
      <c r="C1033" s="102">
        <f t="shared" si="742"/>
        <v>43358</v>
      </c>
      <c r="D1033" s="50">
        <v>39</v>
      </c>
      <c r="E1033" s="75">
        <v>2010</v>
      </c>
      <c r="F1033" s="75">
        <v>12786</v>
      </c>
      <c r="G1033" s="80">
        <f t="shared" si="743"/>
        <v>14796</v>
      </c>
      <c r="H1033" s="76">
        <v>3435545</v>
      </c>
      <c r="I1033" s="75">
        <v>218</v>
      </c>
      <c r="M1033" s="92">
        <f t="shared" si="724"/>
        <v>2271.75</v>
      </c>
      <c r="N1033" s="89">
        <f t="shared" ref="N1033" si="751">AVERAGE(F1030:F1033)</f>
        <v>13097.25</v>
      </c>
      <c r="O1033" s="89">
        <f t="shared" si="748"/>
        <v>15369</v>
      </c>
      <c r="P1033" s="89">
        <f t="shared" si="749"/>
        <v>3542694.75</v>
      </c>
      <c r="Q1033" s="89">
        <f t="shared" si="750"/>
        <v>217.5</v>
      </c>
    </row>
    <row r="1034" spans="1:17">
      <c r="A1034" s="5">
        <v>43372</v>
      </c>
      <c r="B1034" s="8">
        <v>38</v>
      </c>
      <c r="C1034" s="102">
        <f t="shared" si="742"/>
        <v>43365</v>
      </c>
      <c r="D1034" s="50">
        <v>40</v>
      </c>
      <c r="E1034" s="75">
        <v>1790</v>
      </c>
      <c r="F1034" s="75">
        <v>12455</v>
      </c>
      <c r="G1034" s="80">
        <f t="shared" si="743"/>
        <v>14245</v>
      </c>
      <c r="H1034" s="76">
        <v>3446419</v>
      </c>
      <c r="I1034" s="75">
        <v>194</v>
      </c>
      <c r="M1034" s="92">
        <f t="shared" si="724"/>
        <v>1981.5</v>
      </c>
      <c r="N1034" s="89">
        <f t="shared" ref="N1034" si="752">AVERAGE(F1031:F1034)</f>
        <v>12932.25</v>
      </c>
      <c r="O1034" s="89">
        <f t="shared" si="748"/>
        <v>14913.75</v>
      </c>
      <c r="P1034" s="89">
        <f t="shared" si="749"/>
        <v>3487726.25</v>
      </c>
      <c r="Q1034" s="89">
        <f t="shared" si="750"/>
        <v>213.25</v>
      </c>
    </row>
    <row r="1035" spans="1:17">
      <c r="A1035" s="5">
        <v>43379</v>
      </c>
      <c r="B1035" s="8">
        <v>39</v>
      </c>
      <c r="C1035" s="102">
        <f t="shared" si="742"/>
        <v>43372</v>
      </c>
      <c r="D1035" s="50">
        <v>41</v>
      </c>
      <c r="E1035" s="75">
        <v>1922</v>
      </c>
      <c r="F1035" s="75">
        <v>12571</v>
      </c>
      <c r="G1035" s="80">
        <f t="shared" si="743"/>
        <v>14493</v>
      </c>
      <c r="H1035" s="76">
        <v>3333169</v>
      </c>
      <c r="I1035" s="75">
        <v>201</v>
      </c>
      <c r="M1035" s="92">
        <f t="shared" si="724"/>
        <v>1927.25</v>
      </c>
      <c r="N1035" s="89">
        <f t="shared" ref="N1035" si="753">AVERAGE(F1032:F1035)</f>
        <v>12622.5</v>
      </c>
      <c r="O1035" s="89">
        <f t="shared" si="748"/>
        <v>14549.75</v>
      </c>
      <c r="P1035" s="89">
        <f t="shared" si="749"/>
        <v>3419458.25</v>
      </c>
      <c r="Q1035" s="89">
        <f t="shared" si="750"/>
        <v>205.25</v>
      </c>
    </row>
    <row r="1036" spans="1:17">
      <c r="A1036" s="5">
        <v>43386</v>
      </c>
      <c r="B1036" s="8">
        <v>40</v>
      </c>
      <c r="C1036" s="102">
        <f t="shared" si="742"/>
        <v>43379</v>
      </c>
      <c r="D1036" s="50">
        <v>42</v>
      </c>
      <c r="E1036" s="75">
        <v>2134</v>
      </c>
      <c r="F1036" s="75">
        <v>12159</v>
      </c>
      <c r="G1036" s="80">
        <f t="shared" si="743"/>
        <v>14293</v>
      </c>
      <c r="H1036" s="76">
        <v>3327349</v>
      </c>
      <c r="I1036" s="75">
        <v>213</v>
      </c>
      <c r="M1036" s="92">
        <f t="shared" si="724"/>
        <v>1964</v>
      </c>
      <c r="N1036" s="89">
        <f t="shared" ref="N1036" si="754">AVERAGE(F1033:F1036)</f>
        <v>12492.75</v>
      </c>
      <c r="O1036" s="89">
        <f t="shared" si="748"/>
        <v>14456.75</v>
      </c>
      <c r="P1036" s="89">
        <f t="shared" si="749"/>
        <v>3385620.5</v>
      </c>
      <c r="Q1036" s="89">
        <f t="shared" si="750"/>
        <v>206.5</v>
      </c>
    </row>
    <row r="1037" spans="1:17">
      <c r="A1037" s="5">
        <v>43393</v>
      </c>
      <c r="B1037" s="8">
        <v>41</v>
      </c>
      <c r="C1037" s="102">
        <f t="shared" si="742"/>
        <v>43386</v>
      </c>
      <c r="D1037" s="50">
        <v>43</v>
      </c>
      <c r="E1037" s="75">
        <v>2235</v>
      </c>
      <c r="F1037" s="75">
        <v>12352</v>
      </c>
      <c r="G1037" s="80">
        <f t="shared" si="743"/>
        <v>14587</v>
      </c>
      <c r="H1037" s="76">
        <v>3681572</v>
      </c>
      <c r="I1037" s="75">
        <v>196</v>
      </c>
      <c r="M1037" s="92">
        <f t="shared" si="724"/>
        <v>2020.25</v>
      </c>
      <c r="N1037" s="89">
        <f t="shared" ref="N1037" si="755">AVERAGE(F1034:F1037)</f>
        <v>12384.25</v>
      </c>
      <c r="O1037" s="89">
        <f t="shared" si="748"/>
        <v>14404.5</v>
      </c>
      <c r="P1037" s="89">
        <f t="shared" si="749"/>
        <v>3447127.25</v>
      </c>
      <c r="Q1037" s="89">
        <f t="shared" si="750"/>
        <v>201</v>
      </c>
    </row>
    <row r="1038" spans="1:17">
      <c r="A1038" s="5">
        <v>43400</v>
      </c>
      <c r="B1038" s="8">
        <v>42</v>
      </c>
      <c r="C1038" s="102">
        <f t="shared" si="742"/>
        <v>43393</v>
      </c>
      <c r="D1038" s="50">
        <v>44</v>
      </c>
      <c r="E1038" s="75">
        <v>2500</v>
      </c>
      <c r="F1038" s="75">
        <v>13694</v>
      </c>
      <c r="G1038" s="80">
        <f t="shared" si="743"/>
        <v>16194</v>
      </c>
      <c r="H1038" s="76">
        <v>3865706</v>
      </c>
      <c r="I1038" s="75">
        <v>219</v>
      </c>
      <c r="M1038" s="92">
        <f t="shared" si="724"/>
        <v>2197.75</v>
      </c>
      <c r="N1038" s="89">
        <f t="shared" ref="N1038" si="756">AVERAGE(F1035:F1038)</f>
        <v>12694</v>
      </c>
      <c r="O1038" s="89">
        <f t="shared" si="748"/>
        <v>14891.75</v>
      </c>
      <c r="P1038" s="89">
        <f t="shared" si="749"/>
        <v>3551949</v>
      </c>
      <c r="Q1038" s="89">
        <f t="shared" si="750"/>
        <v>207.25</v>
      </c>
    </row>
    <row r="1039" spans="1:17">
      <c r="A1039" s="5">
        <v>43407</v>
      </c>
      <c r="B1039" s="8">
        <v>43</v>
      </c>
      <c r="C1039" s="102">
        <f t="shared" si="742"/>
        <v>43400</v>
      </c>
      <c r="D1039" s="50">
        <v>45</v>
      </c>
      <c r="E1039" s="75">
        <v>3434</v>
      </c>
      <c r="F1039" s="75">
        <v>13817</v>
      </c>
      <c r="G1039" s="80">
        <f t="shared" si="743"/>
        <v>17251</v>
      </c>
      <c r="H1039" s="76">
        <v>4024337</v>
      </c>
      <c r="I1039" s="75">
        <v>190</v>
      </c>
      <c r="M1039" s="92">
        <f t="shared" si="724"/>
        <v>2575.75</v>
      </c>
      <c r="N1039" s="89">
        <f t="shared" ref="N1039" si="757">AVERAGE(F1036:F1039)</f>
        <v>13005.5</v>
      </c>
      <c r="O1039" s="89">
        <f t="shared" si="748"/>
        <v>15581.25</v>
      </c>
      <c r="P1039" s="89">
        <f t="shared" si="749"/>
        <v>3724741</v>
      </c>
      <c r="Q1039" s="89">
        <f t="shared" si="750"/>
        <v>204.5</v>
      </c>
    </row>
    <row r="1040" spans="1:17">
      <c r="A1040" s="5">
        <v>43414</v>
      </c>
      <c r="B1040" s="8">
        <v>44</v>
      </c>
      <c r="C1040" s="102">
        <f t="shared" si="742"/>
        <v>43407</v>
      </c>
      <c r="D1040" s="50">
        <v>46</v>
      </c>
      <c r="E1040" s="75">
        <v>2902</v>
      </c>
      <c r="F1040" s="75">
        <v>14630</v>
      </c>
      <c r="G1040" s="80">
        <f t="shared" si="743"/>
        <v>17532</v>
      </c>
      <c r="H1040" s="76">
        <v>4149273</v>
      </c>
      <c r="I1040" s="75">
        <v>225</v>
      </c>
      <c r="M1040" s="92">
        <f t="shared" si="724"/>
        <v>2767.75</v>
      </c>
      <c r="N1040" s="89">
        <f t="shared" ref="N1040" si="758">AVERAGE(F1037:F1040)</f>
        <v>13623.25</v>
      </c>
      <c r="O1040" s="89">
        <f t="shared" si="748"/>
        <v>16391</v>
      </c>
      <c r="P1040" s="89">
        <f t="shared" si="749"/>
        <v>3930222</v>
      </c>
      <c r="Q1040" s="89">
        <f t="shared" si="750"/>
        <v>207.5</v>
      </c>
    </row>
    <row r="1041" spans="1:17">
      <c r="A1041" s="5">
        <v>43421</v>
      </c>
      <c r="B1041" s="8">
        <v>45</v>
      </c>
      <c r="C1041" s="102">
        <f t="shared" si="742"/>
        <v>43414</v>
      </c>
      <c r="D1041" s="50">
        <v>47</v>
      </c>
      <c r="E1041" s="75">
        <v>2791</v>
      </c>
      <c r="F1041" s="75">
        <v>14703</v>
      </c>
      <c r="G1041" s="80">
        <f t="shared" si="743"/>
        <v>17494</v>
      </c>
      <c r="H1041" s="76">
        <v>1631846</v>
      </c>
      <c r="I1041" s="75">
        <v>211</v>
      </c>
      <c r="M1041" s="92">
        <f t="shared" si="724"/>
        <v>2906.75</v>
      </c>
      <c r="N1041" s="89">
        <f t="shared" ref="N1041" si="759">AVERAGE(F1038:F1041)</f>
        <v>14211</v>
      </c>
      <c r="O1041" s="89">
        <f t="shared" si="748"/>
        <v>17117.75</v>
      </c>
      <c r="P1041" s="89">
        <f t="shared" si="749"/>
        <v>3417790.5</v>
      </c>
      <c r="Q1041" s="89">
        <f t="shared" si="750"/>
        <v>211.25</v>
      </c>
    </row>
    <row r="1042" spans="1:17">
      <c r="A1042" s="5">
        <v>43428</v>
      </c>
      <c r="B1042" s="8">
        <v>46</v>
      </c>
      <c r="C1042" s="102">
        <f t="shared" si="742"/>
        <v>43421</v>
      </c>
      <c r="D1042" s="50">
        <v>48</v>
      </c>
      <c r="E1042" s="75">
        <v>2896</v>
      </c>
      <c r="F1042" s="75">
        <v>12805</v>
      </c>
      <c r="G1042" s="80">
        <f t="shared" si="743"/>
        <v>15701</v>
      </c>
      <c r="H1042" s="76">
        <v>4146186</v>
      </c>
      <c r="I1042" s="75">
        <v>202</v>
      </c>
      <c r="M1042" s="92">
        <f t="shared" si="724"/>
        <v>3005.75</v>
      </c>
      <c r="N1042" s="89">
        <f t="shared" ref="N1042:N1043" si="760">AVERAGE(F1039:F1042)</f>
        <v>13988.75</v>
      </c>
      <c r="O1042" s="89">
        <f t="shared" si="748"/>
        <v>16994.5</v>
      </c>
      <c r="P1042" s="89">
        <f t="shared" si="749"/>
        <v>3487910.5</v>
      </c>
      <c r="Q1042" s="89">
        <f t="shared" si="750"/>
        <v>207</v>
      </c>
    </row>
    <row r="1043" spans="1:17">
      <c r="A1043" s="5">
        <v>43435</v>
      </c>
      <c r="B1043" s="8">
        <v>47</v>
      </c>
      <c r="C1043" s="102">
        <f t="shared" si="742"/>
        <v>43428</v>
      </c>
      <c r="D1043" s="50">
        <v>49</v>
      </c>
      <c r="E1043" s="75">
        <v>3977</v>
      </c>
      <c r="F1043" s="75">
        <v>14556</v>
      </c>
      <c r="G1043" s="80">
        <f t="shared" si="743"/>
        <v>18533</v>
      </c>
      <c r="H1043" s="76">
        <v>4128730</v>
      </c>
      <c r="I1043" s="75">
        <v>190</v>
      </c>
      <c r="M1043" s="92">
        <f t="shared" si="724"/>
        <v>3141.5</v>
      </c>
      <c r="N1043" s="89">
        <f t="shared" si="760"/>
        <v>14173.5</v>
      </c>
      <c r="O1043" s="89">
        <f t="shared" si="748"/>
        <v>17315</v>
      </c>
      <c r="P1043" s="89">
        <f t="shared" si="749"/>
        <v>3514008.75</v>
      </c>
      <c r="Q1043" s="89">
        <f t="shared" si="750"/>
        <v>207</v>
      </c>
    </row>
    <row r="1044" spans="1:17">
      <c r="A1044" s="5">
        <v>43442</v>
      </c>
      <c r="B1044" s="8">
        <v>48</v>
      </c>
      <c r="C1044" s="102">
        <f t="shared" si="742"/>
        <v>43435</v>
      </c>
      <c r="D1044" s="50">
        <v>50</v>
      </c>
      <c r="E1044" s="75">
        <v>3379</v>
      </c>
      <c r="F1044" s="75">
        <v>14588</v>
      </c>
      <c r="G1044" s="80">
        <f t="shared" si="743"/>
        <v>17967</v>
      </c>
      <c r="H1044" s="76">
        <v>4310177</v>
      </c>
      <c r="I1044" s="75">
        <v>203</v>
      </c>
      <c r="M1044" s="92">
        <f t="shared" si="724"/>
        <v>3260.75</v>
      </c>
      <c r="N1044" s="89">
        <f t="shared" ref="N1044" si="761">AVERAGE(F1041:F1044)</f>
        <v>14163</v>
      </c>
      <c r="O1044" s="89">
        <f t="shared" si="748"/>
        <v>17423.75</v>
      </c>
      <c r="P1044" s="89">
        <f t="shared" si="749"/>
        <v>3554234.75</v>
      </c>
      <c r="Q1044" s="89">
        <f t="shared" si="750"/>
        <v>201.5</v>
      </c>
    </row>
    <row r="1045" spans="1:17">
      <c r="A1045" s="5">
        <v>43449</v>
      </c>
      <c r="B1045" s="8">
        <v>49</v>
      </c>
      <c r="C1045" s="102">
        <f t="shared" si="742"/>
        <v>43442</v>
      </c>
      <c r="D1045" s="50">
        <v>51</v>
      </c>
      <c r="E1045" s="75">
        <v>3380</v>
      </c>
      <c r="F1045" s="75">
        <v>15387</v>
      </c>
      <c r="G1045" s="80">
        <f t="shared" si="743"/>
        <v>18767</v>
      </c>
      <c r="H1045" s="76">
        <v>4927606</v>
      </c>
      <c r="I1045" s="75">
        <v>205</v>
      </c>
      <c r="M1045" s="92">
        <f t="shared" si="724"/>
        <v>3408</v>
      </c>
      <c r="N1045" s="89">
        <f t="shared" ref="N1045:N1047" si="762">AVERAGE(F1042:F1045)</f>
        <v>14334</v>
      </c>
      <c r="O1045" s="89">
        <f t="shared" si="748"/>
        <v>17742</v>
      </c>
      <c r="P1045" s="89">
        <f t="shared" si="749"/>
        <v>4378174.75</v>
      </c>
      <c r="Q1045" s="89">
        <f t="shared" si="750"/>
        <v>200</v>
      </c>
    </row>
    <row r="1046" spans="1:17">
      <c r="A1046" s="5">
        <v>43456</v>
      </c>
      <c r="B1046" s="8">
        <v>50</v>
      </c>
      <c r="C1046" s="102">
        <f t="shared" si="742"/>
        <v>43449</v>
      </c>
      <c r="D1046" s="50">
        <v>52</v>
      </c>
      <c r="E1046" s="75">
        <v>4453</v>
      </c>
      <c r="F1046" s="75">
        <v>17140</v>
      </c>
      <c r="G1046" s="80">
        <f t="shared" si="743"/>
        <v>21593</v>
      </c>
      <c r="H1046" s="76">
        <v>5195502</v>
      </c>
      <c r="I1046" s="75">
        <v>234</v>
      </c>
      <c r="M1046" s="92">
        <f t="shared" si="724"/>
        <v>3797.25</v>
      </c>
      <c r="N1046" s="89">
        <f t="shared" si="762"/>
        <v>15417.75</v>
      </c>
      <c r="O1046" s="89">
        <f t="shared" si="748"/>
        <v>19215</v>
      </c>
      <c r="P1046" s="89">
        <f t="shared" si="749"/>
        <v>4640503.75</v>
      </c>
      <c r="Q1046" s="89">
        <f t="shared" si="750"/>
        <v>208</v>
      </c>
    </row>
    <row r="1047" spans="1:17">
      <c r="A1047" s="5">
        <v>43463</v>
      </c>
      <c r="B1047" s="8">
        <v>51</v>
      </c>
      <c r="C1047" s="102">
        <f t="shared" si="742"/>
        <v>43456</v>
      </c>
      <c r="D1047" s="50" t="s">
        <v>158</v>
      </c>
      <c r="E1047" s="75">
        <v>4232</v>
      </c>
      <c r="F1047" s="75">
        <v>18729</v>
      </c>
      <c r="G1047" s="80">
        <f t="shared" si="743"/>
        <v>22961</v>
      </c>
      <c r="H1047" s="94">
        <v>4471506</v>
      </c>
      <c r="I1047" s="75">
        <v>212</v>
      </c>
      <c r="M1047" s="92">
        <f t="shared" si="724"/>
        <v>3861</v>
      </c>
      <c r="N1047" s="89">
        <f t="shared" si="762"/>
        <v>16461</v>
      </c>
      <c r="O1047" s="89">
        <f t="shared" si="748"/>
        <v>20322</v>
      </c>
      <c r="P1047" s="89">
        <f t="shared" si="749"/>
        <v>4726197.75</v>
      </c>
      <c r="Q1047" s="89">
        <f t="shared" si="750"/>
        <v>213.5</v>
      </c>
    </row>
    <row r="1048" spans="1:17">
      <c r="A1048" s="5">
        <v>43470</v>
      </c>
      <c r="B1048" s="8">
        <v>52</v>
      </c>
      <c r="C1048" s="102">
        <f t="shared" si="742"/>
        <v>43463</v>
      </c>
      <c r="D1048" s="50">
        <v>2</v>
      </c>
      <c r="E1048" s="75">
        <v>4578</v>
      </c>
      <c r="F1048" s="75">
        <v>19267</v>
      </c>
      <c r="G1048" s="80">
        <f t="shared" si="743"/>
        <v>23845</v>
      </c>
      <c r="H1048" s="76">
        <v>6007419</v>
      </c>
      <c r="I1048" s="75">
        <v>226</v>
      </c>
      <c r="M1048" s="92">
        <f t="shared" ref="M1048:M1057" si="763">AVERAGE(E1045:E1048)</f>
        <v>4160.75</v>
      </c>
      <c r="N1048" s="89">
        <f t="shared" ref="N1048:N1057" si="764">AVERAGE(F1045:F1048)</f>
        <v>17630.75</v>
      </c>
      <c r="O1048" s="89">
        <f t="shared" si="748"/>
        <v>21791.5</v>
      </c>
      <c r="P1048" s="89">
        <f t="shared" si="749"/>
        <v>5150508.25</v>
      </c>
      <c r="Q1048" s="89">
        <f t="shared" si="750"/>
        <v>219.25</v>
      </c>
    </row>
    <row r="1049" spans="1:17">
      <c r="A1049" s="5">
        <v>43477</v>
      </c>
      <c r="B1049" s="8">
        <v>1</v>
      </c>
      <c r="C1049" s="102">
        <f t="shared" si="742"/>
        <v>43470</v>
      </c>
      <c r="D1049" s="50">
        <v>3</v>
      </c>
      <c r="E1049" s="75">
        <v>4835</v>
      </c>
      <c r="F1049" s="75">
        <v>20110</v>
      </c>
      <c r="G1049" s="80">
        <f t="shared" si="743"/>
        <v>24945</v>
      </c>
      <c r="H1049" s="76">
        <v>6105938</v>
      </c>
      <c r="I1049" s="75">
        <v>232</v>
      </c>
      <c r="M1049" s="92">
        <f t="shared" si="763"/>
        <v>4524.5</v>
      </c>
      <c r="N1049" s="89">
        <f t="shared" si="764"/>
        <v>18811.5</v>
      </c>
      <c r="O1049" s="89">
        <f t="shared" si="748"/>
        <v>23336</v>
      </c>
      <c r="P1049" s="89">
        <f t="shared" si="749"/>
        <v>5445091.25</v>
      </c>
      <c r="Q1049" s="89">
        <f t="shared" si="750"/>
        <v>226</v>
      </c>
    </row>
    <row r="1050" spans="1:17">
      <c r="A1050" s="5">
        <v>43484</v>
      </c>
      <c r="B1050" s="8">
        <v>2</v>
      </c>
      <c r="C1050" s="102">
        <f t="shared" si="742"/>
        <v>43477</v>
      </c>
      <c r="D1050" s="50">
        <v>4</v>
      </c>
      <c r="E1050" s="75">
        <v>3840</v>
      </c>
      <c r="F1050" s="75">
        <v>19918</v>
      </c>
      <c r="G1050" s="80">
        <f t="shared" si="743"/>
        <v>23758</v>
      </c>
      <c r="H1050" s="76">
        <v>6558705</v>
      </c>
      <c r="I1050" s="75">
        <v>214</v>
      </c>
      <c r="M1050" s="92">
        <f t="shared" si="763"/>
        <v>4371.25</v>
      </c>
      <c r="N1050" s="89">
        <f t="shared" si="764"/>
        <v>19506</v>
      </c>
      <c r="O1050" s="89">
        <f t="shared" si="748"/>
        <v>23877.25</v>
      </c>
      <c r="P1050" s="89">
        <f t="shared" si="749"/>
        <v>5785892</v>
      </c>
      <c r="Q1050" s="89">
        <f t="shared" si="750"/>
        <v>221</v>
      </c>
    </row>
    <row r="1051" spans="1:17">
      <c r="A1051" s="5">
        <v>43491</v>
      </c>
      <c r="B1051" s="8">
        <v>3</v>
      </c>
      <c r="C1051" s="102">
        <f t="shared" si="742"/>
        <v>43484</v>
      </c>
      <c r="D1051" s="50">
        <v>5</v>
      </c>
      <c r="E1051" s="75">
        <v>3467</v>
      </c>
      <c r="F1051" s="75">
        <v>20599</v>
      </c>
      <c r="G1051" s="80">
        <f t="shared" si="743"/>
        <v>24066</v>
      </c>
      <c r="H1051" s="76">
        <v>6395446</v>
      </c>
      <c r="I1051" s="75">
        <v>217</v>
      </c>
      <c r="M1051" s="92">
        <f t="shared" si="763"/>
        <v>4180</v>
      </c>
      <c r="N1051" s="89">
        <f t="shared" si="764"/>
        <v>19973.5</v>
      </c>
      <c r="O1051" s="89">
        <f t="shared" si="748"/>
        <v>24153.5</v>
      </c>
      <c r="P1051" s="89">
        <f t="shared" si="749"/>
        <v>6266877</v>
      </c>
      <c r="Q1051" s="89">
        <f t="shared" si="750"/>
        <v>222.25</v>
      </c>
    </row>
    <row r="1052" spans="1:17">
      <c r="A1052" s="5">
        <v>43498</v>
      </c>
      <c r="B1052" s="8">
        <v>4</v>
      </c>
      <c r="C1052" s="102">
        <f t="shared" si="742"/>
        <v>43491</v>
      </c>
      <c r="D1052" s="50">
        <v>6</v>
      </c>
      <c r="E1052" s="75">
        <v>3317</v>
      </c>
      <c r="F1052" s="75">
        <v>20753</v>
      </c>
      <c r="G1052" s="80">
        <f t="shared" si="743"/>
        <v>24070</v>
      </c>
      <c r="H1052" s="76">
        <v>7331587</v>
      </c>
      <c r="I1052" s="75">
        <v>242</v>
      </c>
      <c r="M1052" s="92">
        <f t="shared" si="763"/>
        <v>3864.75</v>
      </c>
      <c r="N1052" s="89">
        <f t="shared" si="764"/>
        <v>20345</v>
      </c>
      <c r="O1052" s="89">
        <f t="shared" si="748"/>
        <v>24209.75</v>
      </c>
      <c r="P1052" s="89">
        <f t="shared" si="749"/>
        <v>6597919</v>
      </c>
      <c r="Q1052" s="89">
        <f t="shared" si="750"/>
        <v>226.25</v>
      </c>
    </row>
    <row r="1053" spans="1:17">
      <c r="A1053" s="5">
        <v>43505</v>
      </c>
      <c r="B1053" s="8">
        <v>5</v>
      </c>
      <c r="C1053" s="102">
        <f t="shared" si="742"/>
        <v>43498</v>
      </c>
      <c r="D1053" s="50">
        <v>7</v>
      </c>
      <c r="E1053" s="75">
        <v>3462</v>
      </c>
      <c r="F1053" s="75">
        <v>23149</v>
      </c>
      <c r="G1053" s="80">
        <f t="shared" si="743"/>
        <v>26611</v>
      </c>
      <c r="H1053" s="76">
        <v>6848983</v>
      </c>
      <c r="I1053" s="75">
        <v>213</v>
      </c>
      <c r="M1053" s="92">
        <f t="shared" si="763"/>
        <v>3521.5</v>
      </c>
      <c r="N1053" s="89">
        <f t="shared" si="764"/>
        <v>21104.75</v>
      </c>
      <c r="O1053" s="89">
        <f t="shared" si="748"/>
        <v>24626.25</v>
      </c>
      <c r="P1053" s="89">
        <f t="shared" si="749"/>
        <v>6783680.25</v>
      </c>
      <c r="Q1053" s="89">
        <f t="shared" si="750"/>
        <v>221.5</v>
      </c>
    </row>
    <row r="1054" spans="1:17">
      <c r="A1054" s="5">
        <v>43512</v>
      </c>
      <c r="B1054" s="8">
        <v>6</v>
      </c>
      <c r="C1054" s="102">
        <f t="shared" si="742"/>
        <v>43505</v>
      </c>
      <c r="D1054" s="50">
        <v>8</v>
      </c>
      <c r="E1054" s="75">
        <v>2441</v>
      </c>
      <c r="F1054" s="75">
        <v>22293</v>
      </c>
      <c r="G1054" s="80">
        <f t="shared" si="743"/>
        <v>24734</v>
      </c>
      <c r="H1054" s="76">
        <v>6861120</v>
      </c>
      <c r="I1054" s="75">
        <v>225</v>
      </c>
      <c r="M1054" s="92">
        <f t="shared" si="763"/>
        <v>3171.75</v>
      </c>
      <c r="N1054" s="89">
        <f t="shared" si="764"/>
        <v>21698.5</v>
      </c>
      <c r="O1054" s="89">
        <f t="shared" si="748"/>
        <v>24870.25</v>
      </c>
      <c r="P1054" s="89">
        <f t="shared" si="749"/>
        <v>6859284</v>
      </c>
      <c r="Q1054" s="89">
        <f t="shared" si="750"/>
        <v>224.25</v>
      </c>
    </row>
    <row r="1055" spans="1:17">
      <c r="A1055" s="5">
        <v>43519</v>
      </c>
      <c r="B1055" s="8">
        <v>7</v>
      </c>
      <c r="C1055" s="102">
        <f t="shared" si="742"/>
        <v>43512</v>
      </c>
      <c r="D1055" s="50">
        <v>9</v>
      </c>
      <c r="E1055" s="75">
        <v>2367</v>
      </c>
      <c r="F1055" s="75">
        <v>22075</v>
      </c>
      <c r="G1055" s="80">
        <f t="shared" si="743"/>
        <v>24442</v>
      </c>
      <c r="H1055" s="76">
        <v>6654471</v>
      </c>
      <c r="I1055" s="75">
        <v>225</v>
      </c>
      <c r="M1055" s="92">
        <f t="shared" si="763"/>
        <v>2896.75</v>
      </c>
      <c r="N1055" s="89">
        <f t="shared" si="764"/>
        <v>22067.5</v>
      </c>
      <c r="O1055" s="89">
        <f t="shared" si="748"/>
        <v>24964.25</v>
      </c>
      <c r="P1055" s="89">
        <f t="shared" si="749"/>
        <v>6924040.25</v>
      </c>
      <c r="Q1055" s="89">
        <f t="shared" si="750"/>
        <v>226.25</v>
      </c>
    </row>
    <row r="1056" spans="1:17">
      <c r="A1056" s="5">
        <v>43526</v>
      </c>
      <c r="B1056" s="8">
        <v>8</v>
      </c>
      <c r="C1056" s="102">
        <f t="shared" si="742"/>
        <v>43519</v>
      </c>
      <c r="D1056" s="50">
        <v>10</v>
      </c>
      <c r="E1056" s="75">
        <v>2423</v>
      </c>
      <c r="F1056" s="75">
        <v>21253</v>
      </c>
      <c r="G1056" s="80">
        <f t="shared" si="743"/>
        <v>23676</v>
      </c>
      <c r="H1056" s="76">
        <v>6517559</v>
      </c>
      <c r="I1056" s="75">
        <v>212</v>
      </c>
      <c r="M1056" s="92">
        <f t="shared" si="763"/>
        <v>2673.25</v>
      </c>
      <c r="N1056" s="89">
        <f t="shared" si="764"/>
        <v>22192.5</v>
      </c>
      <c r="O1056" s="89">
        <f t="shared" si="748"/>
        <v>24865.75</v>
      </c>
      <c r="P1056" s="89">
        <f t="shared" si="749"/>
        <v>6720533.25</v>
      </c>
      <c r="Q1056" s="89">
        <f t="shared" si="750"/>
        <v>218.75</v>
      </c>
    </row>
    <row r="1057" spans="1:17">
      <c r="A1057" s="5">
        <v>43533</v>
      </c>
      <c r="B1057" s="8">
        <v>9</v>
      </c>
      <c r="C1057" s="102">
        <f t="shared" si="742"/>
        <v>43526</v>
      </c>
      <c r="D1057" s="50">
        <v>11</v>
      </c>
      <c r="E1057" s="75">
        <v>2845</v>
      </c>
      <c r="F1057" s="75">
        <v>20910</v>
      </c>
      <c r="G1057" s="80">
        <f t="shared" si="743"/>
        <v>23755</v>
      </c>
      <c r="H1057" s="76">
        <v>6327515</v>
      </c>
      <c r="I1057" s="75">
        <v>202</v>
      </c>
      <c r="M1057" s="92">
        <f t="shared" si="763"/>
        <v>2519</v>
      </c>
      <c r="N1057" s="89">
        <f t="shared" si="764"/>
        <v>21632.75</v>
      </c>
      <c r="O1057" s="89">
        <f t="shared" si="748"/>
        <v>24151.75</v>
      </c>
      <c r="P1057" s="89">
        <f t="shared" si="749"/>
        <v>6590166.25</v>
      </c>
      <c r="Q1057" s="89">
        <f t="shared" si="750"/>
        <v>216</v>
      </c>
    </row>
    <row r="1058" spans="1:17">
      <c r="A1058" s="5">
        <v>43540</v>
      </c>
      <c r="B1058" s="8">
        <v>10</v>
      </c>
      <c r="C1058" s="102">
        <f t="shared" si="742"/>
        <v>43533</v>
      </c>
      <c r="D1058" s="50">
        <v>12</v>
      </c>
      <c r="E1058" s="75">
        <v>2088</v>
      </c>
      <c r="F1058" s="75">
        <v>20682</v>
      </c>
      <c r="G1058" s="80">
        <f t="shared" si="743"/>
        <v>22770</v>
      </c>
      <c r="H1058" s="76">
        <v>6063492</v>
      </c>
      <c r="I1058" s="75">
        <v>206</v>
      </c>
      <c r="M1058" s="92">
        <f t="shared" ref="M1058" si="765">AVERAGE(E1055:E1058)</f>
        <v>2430.75</v>
      </c>
      <c r="N1058" s="89">
        <f t="shared" ref="N1058" si="766">AVERAGE(F1055:F1058)</f>
        <v>21230</v>
      </c>
      <c r="O1058" s="89">
        <f t="shared" si="748"/>
        <v>23660.75</v>
      </c>
      <c r="P1058" s="89">
        <f t="shared" si="749"/>
        <v>6390759.25</v>
      </c>
      <c r="Q1058" s="89">
        <f t="shared" si="750"/>
        <v>211.25</v>
      </c>
    </row>
    <row r="1059" spans="1:17">
      <c r="A1059" s="5">
        <v>43547</v>
      </c>
      <c r="B1059" s="8">
        <v>11</v>
      </c>
      <c r="C1059" s="102">
        <f t="shared" ref="C1059:C1071" si="767">A1058</f>
        <v>43540</v>
      </c>
      <c r="D1059" s="50">
        <v>13</v>
      </c>
      <c r="E1059" s="75">
        <v>2069</v>
      </c>
      <c r="F1059" s="75">
        <v>19668</v>
      </c>
      <c r="G1059" s="80">
        <f t="shared" si="743"/>
        <v>21737</v>
      </c>
      <c r="H1059" s="76">
        <v>5488454</v>
      </c>
      <c r="I1059" s="75">
        <v>205</v>
      </c>
      <c r="M1059" s="92">
        <f t="shared" ref="M1059:M1064" si="768">AVERAGE(E1056:E1059)</f>
        <v>2356.25</v>
      </c>
      <c r="N1059" s="89">
        <f t="shared" ref="N1059:N1064" si="769">AVERAGE(F1056:F1059)</f>
        <v>20628.25</v>
      </c>
      <c r="O1059" s="89">
        <f t="shared" si="748"/>
        <v>22984.5</v>
      </c>
      <c r="P1059" s="89">
        <f t="shared" si="749"/>
        <v>6099255</v>
      </c>
      <c r="Q1059" s="89">
        <f t="shared" si="750"/>
        <v>206.25</v>
      </c>
    </row>
    <row r="1060" spans="1:17">
      <c r="A1060" s="5">
        <v>43554</v>
      </c>
      <c r="B1060" s="8">
        <v>12</v>
      </c>
      <c r="C1060" s="102">
        <f t="shared" si="767"/>
        <v>43547</v>
      </c>
      <c r="D1060" s="50">
        <v>14</v>
      </c>
      <c r="E1060" s="75">
        <v>2033</v>
      </c>
      <c r="F1060" s="75">
        <v>18100</v>
      </c>
      <c r="G1060" s="80">
        <f t="shared" si="743"/>
        <v>20133</v>
      </c>
      <c r="H1060" s="76">
        <v>5684893</v>
      </c>
      <c r="I1060" s="75">
        <v>234</v>
      </c>
      <c r="M1060" s="92">
        <f t="shared" si="768"/>
        <v>2258.75</v>
      </c>
      <c r="N1060" s="89">
        <f t="shared" si="769"/>
        <v>19840</v>
      </c>
      <c r="O1060" s="89">
        <f t="shared" si="748"/>
        <v>22098.75</v>
      </c>
      <c r="P1060" s="89">
        <f t="shared" si="749"/>
        <v>5891088.5</v>
      </c>
      <c r="Q1060" s="89">
        <f t="shared" si="750"/>
        <v>211.75</v>
      </c>
    </row>
    <row r="1061" spans="1:17">
      <c r="A1061" s="5">
        <v>43561</v>
      </c>
      <c r="B1061" s="8">
        <v>13</v>
      </c>
      <c r="C1061" s="102">
        <f t="shared" si="767"/>
        <v>43554</v>
      </c>
      <c r="D1061" s="50">
        <v>15</v>
      </c>
      <c r="E1061" s="75">
        <v>3038</v>
      </c>
      <c r="F1061" s="75">
        <v>18760</v>
      </c>
      <c r="G1061" s="80">
        <f t="shared" si="743"/>
        <v>21798</v>
      </c>
      <c r="H1061" s="76">
        <v>4721210</v>
      </c>
      <c r="I1061" s="75">
        <v>196</v>
      </c>
      <c r="M1061" s="92">
        <f t="shared" si="768"/>
        <v>2307</v>
      </c>
      <c r="N1061" s="89">
        <f t="shared" si="769"/>
        <v>19302.5</v>
      </c>
      <c r="O1061" s="89">
        <f t="shared" si="748"/>
        <v>21609.5</v>
      </c>
      <c r="P1061" s="89">
        <f t="shared" si="749"/>
        <v>5489512.25</v>
      </c>
      <c r="Q1061" s="89">
        <f t="shared" si="750"/>
        <v>210.25</v>
      </c>
    </row>
    <row r="1062" spans="1:17">
      <c r="A1062" s="5">
        <v>43568</v>
      </c>
      <c r="B1062" s="8">
        <v>14</v>
      </c>
      <c r="C1062" s="102">
        <f t="shared" si="767"/>
        <v>43561</v>
      </c>
      <c r="D1062" s="50">
        <v>16</v>
      </c>
      <c r="E1062" s="75">
        <v>2370</v>
      </c>
      <c r="F1062" s="75">
        <v>15723</v>
      </c>
      <c r="G1062" s="80">
        <f t="shared" si="743"/>
        <v>18093</v>
      </c>
      <c r="H1062" s="76">
        <v>4807845</v>
      </c>
      <c r="I1062" s="75">
        <v>210</v>
      </c>
      <c r="M1062" s="92">
        <f t="shared" si="768"/>
        <v>2377.5</v>
      </c>
      <c r="N1062" s="89">
        <f t="shared" si="769"/>
        <v>18062.75</v>
      </c>
      <c r="O1062" s="89">
        <f t="shared" si="748"/>
        <v>20440.25</v>
      </c>
      <c r="P1062" s="89">
        <f t="shared" si="749"/>
        <v>5175600.5</v>
      </c>
      <c r="Q1062" s="89">
        <f t="shared" si="750"/>
        <v>211.25</v>
      </c>
    </row>
    <row r="1063" spans="1:17">
      <c r="A1063" s="5">
        <v>43575</v>
      </c>
      <c r="B1063" s="8">
        <v>15</v>
      </c>
      <c r="C1063" s="102">
        <f t="shared" si="767"/>
        <v>43568</v>
      </c>
      <c r="D1063" s="50">
        <v>17</v>
      </c>
      <c r="E1063" s="75">
        <v>2719</v>
      </c>
      <c r="F1063" s="75">
        <v>16019</v>
      </c>
      <c r="G1063" s="80">
        <f t="shared" si="743"/>
        <v>18738</v>
      </c>
      <c r="H1063" s="76">
        <v>5030947</v>
      </c>
      <c r="I1063" s="75">
        <v>205</v>
      </c>
      <c r="M1063" s="92">
        <f t="shared" si="768"/>
        <v>2540</v>
      </c>
      <c r="N1063" s="89">
        <f t="shared" si="769"/>
        <v>17150.5</v>
      </c>
      <c r="O1063" s="89">
        <f t="shared" si="748"/>
        <v>19690.5</v>
      </c>
      <c r="P1063" s="89">
        <f t="shared" si="749"/>
        <v>5061223.75</v>
      </c>
      <c r="Q1063" s="89">
        <f t="shared" si="750"/>
        <v>211.25</v>
      </c>
    </row>
    <row r="1064" spans="1:17">
      <c r="A1064" s="5">
        <v>43582</v>
      </c>
      <c r="B1064" s="8">
        <v>16</v>
      </c>
      <c r="C1064" s="102">
        <f t="shared" si="767"/>
        <v>43575</v>
      </c>
      <c r="D1064" s="50">
        <v>18</v>
      </c>
      <c r="E1064" s="75">
        <v>2200</v>
      </c>
      <c r="F1064" s="75">
        <v>16047</v>
      </c>
      <c r="G1064" s="80">
        <f t="shared" si="743"/>
        <v>18247</v>
      </c>
      <c r="H1064" s="76">
        <v>4130083</v>
      </c>
      <c r="I1064" s="75">
        <v>263</v>
      </c>
      <c r="M1064" s="92">
        <f t="shared" si="768"/>
        <v>2581.75</v>
      </c>
      <c r="N1064" s="89">
        <f t="shared" si="769"/>
        <v>16637.25</v>
      </c>
      <c r="O1064" s="89">
        <f t="shared" si="748"/>
        <v>19219</v>
      </c>
      <c r="P1064" s="89">
        <f t="shared" si="749"/>
        <v>4672521.25</v>
      </c>
      <c r="Q1064" s="89">
        <f t="shared" si="750"/>
        <v>218.5</v>
      </c>
    </row>
    <row r="1065" spans="1:17">
      <c r="A1065" s="5">
        <v>43589</v>
      </c>
      <c r="B1065" s="8">
        <v>17</v>
      </c>
      <c r="C1065" s="102">
        <f t="shared" si="767"/>
        <v>43582</v>
      </c>
      <c r="D1065" s="50">
        <v>19</v>
      </c>
      <c r="E1065" s="75">
        <v>2086</v>
      </c>
      <c r="F1065" s="75">
        <v>13584</v>
      </c>
      <c r="G1065" s="75">
        <f t="shared" si="743"/>
        <v>15670</v>
      </c>
      <c r="H1065" s="76">
        <v>3866618</v>
      </c>
      <c r="I1065" s="75">
        <v>221</v>
      </c>
      <c r="M1065" s="92">
        <f t="shared" ref="M1065:M1066" si="770">AVERAGE(E1062:E1065)</f>
        <v>2343.75</v>
      </c>
      <c r="N1065" s="89">
        <f t="shared" ref="N1065:N1066" si="771">AVERAGE(F1062:F1065)</f>
        <v>15343.25</v>
      </c>
      <c r="O1065" s="89">
        <f t="shared" si="748"/>
        <v>17687</v>
      </c>
      <c r="P1065" s="89">
        <f t="shared" si="749"/>
        <v>4458873.25</v>
      </c>
      <c r="Q1065" s="89">
        <f t="shared" si="750"/>
        <v>224.75</v>
      </c>
    </row>
    <row r="1066" spans="1:17">
      <c r="A1066" s="5">
        <v>43596</v>
      </c>
      <c r="B1066" s="8">
        <v>18</v>
      </c>
      <c r="C1066" s="102">
        <f t="shared" si="767"/>
        <v>43589</v>
      </c>
      <c r="D1066" s="50">
        <v>20</v>
      </c>
      <c r="E1066" s="75">
        <v>2049</v>
      </c>
      <c r="F1066" s="75">
        <v>13502</v>
      </c>
      <c r="G1066" s="75">
        <f t="shared" si="743"/>
        <v>15551</v>
      </c>
      <c r="H1066" s="76">
        <v>3942312</v>
      </c>
      <c r="I1066" s="75">
        <v>243</v>
      </c>
      <c r="M1066" s="92">
        <f t="shared" si="770"/>
        <v>2263.5</v>
      </c>
      <c r="N1066" s="89">
        <f t="shared" si="771"/>
        <v>14788</v>
      </c>
      <c r="O1066" s="89">
        <f t="shared" si="748"/>
        <v>17051.5</v>
      </c>
      <c r="P1066" s="89">
        <f t="shared" si="749"/>
        <v>4242490</v>
      </c>
      <c r="Q1066" s="89">
        <f t="shared" si="750"/>
        <v>233</v>
      </c>
    </row>
    <row r="1067" spans="1:17">
      <c r="A1067" s="5">
        <v>43603</v>
      </c>
      <c r="B1067" s="8">
        <v>19</v>
      </c>
      <c r="C1067" s="102">
        <f t="shared" si="767"/>
        <v>43596</v>
      </c>
      <c r="D1067" s="50">
        <v>21</v>
      </c>
      <c r="E1067" s="75">
        <v>2009</v>
      </c>
      <c r="F1067" s="75">
        <v>13278</v>
      </c>
      <c r="G1067" s="75">
        <f t="shared" si="743"/>
        <v>15287</v>
      </c>
      <c r="H1067" s="76">
        <v>3888521</v>
      </c>
      <c r="I1067" s="75">
        <v>221</v>
      </c>
      <c r="M1067" s="92">
        <f t="shared" ref="M1067" si="772">AVERAGE(E1064:E1067)</f>
        <v>2086</v>
      </c>
      <c r="N1067" s="89">
        <f t="shared" ref="N1067" si="773">AVERAGE(F1064:F1067)</f>
        <v>14102.75</v>
      </c>
      <c r="O1067" s="89">
        <f t="shared" si="748"/>
        <v>16188.75</v>
      </c>
      <c r="P1067" s="89">
        <f t="shared" si="749"/>
        <v>3956883.5</v>
      </c>
      <c r="Q1067" s="89">
        <f t="shared" si="750"/>
        <v>237</v>
      </c>
    </row>
    <row r="1068" spans="1:17">
      <c r="A1068" s="5">
        <v>43610</v>
      </c>
      <c r="B1068" s="8">
        <v>20</v>
      </c>
      <c r="C1068" s="102">
        <f t="shared" si="767"/>
        <v>43603</v>
      </c>
      <c r="D1068" s="50">
        <v>22</v>
      </c>
      <c r="E1068" s="75">
        <v>1905</v>
      </c>
      <c r="F1068" s="75">
        <v>13336</v>
      </c>
      <c r="G1068" s="75">
        <f t="shared" si="743"/>
        <v>15241</v>
      </c>
      <c r="H1068" s="76">
        <v>3678327</v>
      </c>
      <c r="I1068" s="75">
        <v>240</v>
      </c>
      <c r="M1068" s="92">
        <f t="shared" ref="M1068" si="774">AVERAGE(E1065:E1068)</f>
        <v>2012.25</v>
      </c>
      <c r="N1068" s="89">
        <f t="shared" ref="N1068" si="775">AVERAGE(F1065:F1068)</f>
        <v>13425</v>
      </c>
      <c r="O1068" s="89">
        <f t="shared" si="748"/>
        <v>15437.25</v>
      </c>
      <c r="P1068" s="89">
        <f t="shared" si="749"/>
        <v>3843944.5</v>
      </c>
      <c r="Q1068" s="89">
        <f t="shared" si="750"/>
        <v>231.25</v>
      </c>
    </row>
    <row r="1069" spans="1:17">
      <c r="A1069" s="5">
        <v>43617</v>
      </c>
      <c r="B1069" s="8">
        <v>21</v>
      </c>
      <c r="C1069" s="102">
        <f t="shared" si="767"/>
        <v>43610</v>
      </c>
      <c r="D1069" s="50">
        <v>23</v>
      </c>
      <c r="E1069" s="75">
        <v>2101</v>
      </c>
      <c r="F1069" s="75">
        <v>13170</v>
      </c>
      <c r="G1069" s="75">
        <f t="shared" si="743"/>
        <v>15271</v>
      </c>
      <c r="H1069" s="76">
        <v>3998626</v>
      </c>
      <c r="I1069" s="75">
        <v>186</v>
      </c>
      <c r="M1069" s="92">
        <f t="shared" ref="M1069" si="776">AVERAGE(E1066:E1069)</f>
        <v>2016</v>
      </c>
      <c r="N1069" s="89">
        <f t="shared" ref="N1069" si="777">AVERAGE(F1066:F1069)</f>
        <v>13321.5</v>
      </c>
      <c r="O1069" s="89">
        <f t="shared" si="748"/>
        <v>15337.5</v>
      </c>
      <c r="P1069" s="89">
        <f t="shared" si="749"/>
        <v>3876946.5</v>
      </c>
      <c r="Q1069" s="89">
        <f t="shared" si="750"/>
        <v>222.5</v>
      </c>
    </row>
    <row r="1070" spans="1:17">
      <c r="A1070" s="5">
        <v>43624</v>
      </c>
      <c r="B1070" s="8">
        <v>22</v>
      </c>
      <c r="C1070" s="102">
        <f t="shared" si="767"/>
        <v>43617</v>
      </c>
      <c r="D1070" s="50">
        <v>24</v>
      </c>
      <c r="E1070" s="75">
        <v>2821</v>
      </c>
      <c r="F1070" s="75">
        <v>13854</v>
      </c>
      <c r="G1070" s="75">
        <f t="shared" si="743"/>
        <v>16675</v>
      </c>
      <c r="H1070" s="76">
        <v>3832286</v>
      </c>
      <c r="I1070" s="75">
        <v>248</v>
      </c>
      <c r="M1070" s="92">
        <f t="shared" ref="M1070" si="778">AVERAGE(E1067:E1070)</f>
        <v>2209</v>
      </c>
      <c r="N1070" s="89">
        <f t="shared" ref="N1070" si="779">AVERAGE(F1067:F1070)</f>
        <v>13409.5</v>
      </c>
      <c r="O1070" s="89">
        <f t="shared" si="748"/>
        <v>15618.5</v>
      </c>
      <c r="P1070" s="89">
        <f t="shared" si="749"/>
        <v>3849440</v>
      </c>
      <c r="Q1070" s="89">
        <f t="shared" si="750"/>
        <v>223.75</v>
      </c>
    </row>
    <row r="1071" spans="1:17">
      <c r="A1071" s="5">
        <v>43631</v>
      </c>
      <c r="B1071" s="8">
        <v>23</v>
      </c>
      <c r="C1071" s="102">
        <f t="shared" si="767"/>
        <v>43624</v>
      </c>
      <c r="D1071" s="50">
        <v>25</v>
      </c>
      <c r="E1071" s="75">
        <v>2120</v>
      </c>
      <c r="F1071" s="75">
        <v>13273</v>
      </c>
      <c r="G1071" s="75">
        <f t="shared" si="743"/>
        <v>15393</v>
      </c>
      <c r="H1071" s="76">
        <v>3728460</v>
      </c>
      <c r="I1071" s="75">
        <v>236</v>
      </c>
      <c r="M1071" s="92">
        <f t="shared" ref="M1071" si="780">AVERAGE(E1068:E1071)</f>
        <v>2236.75</v>
      </c>
      <c r="N1071" s="89">
        <f t="shared" ref="N1071" si="781">AVERAGE(F1068:F1071)</f>
        <v>13408.25</v>
      </c>
      <c r="O1071" s="89">
        <f t="shared" si="748"/>
        <v>15645</v>
      </c>
      <c r="P1071" s="89">
        <f t="shared" si="749"/>
        <v>3809424.75</v>
      </c>
      <c r="Q1071" s="89">
        <f t="shared" si="750"/>
        <v>227.5</v>
      </c>
    </row>
    <row r="1072" spans="1:17">
      <c r="A1072" s="5">
        <v>43638</v>
      </c>
      <c r="B1072" s="8">
        <v>24</v>
      </c>
      <c r="C1072" s="102">
        <f t="shared" ref="C1072:C1090" si="782">A1071</f>
        <v>43631</v>
      </c>
      <c r="D1072" s="50">
        <v>26</v>
      </c>
      <c r="E1072" s="75">
        <v>1960</v>
      </c>
      <c r="F1072" s="75">
        <v>13321</v>
      </c>
      <c r="G1072" s="75">
        <f t="shared" si="743"/>
        <v>15281</v>
      </c>
      <c r="H1072" s="76">
        <v>3653796</v>
      </c>
      <c r="I1072" s="75">
        <v>241</v>
      </c>
      <c r="M1072" s="92">
        <f t="shared" ref="M1072" si="783">AVERAGE(E1069:E1072)</f>
        <v>2250.5</v>
      </c>
      <c r="N1072" s="89">
        <f t="shared" ref="N1072" si="784">AVERAGE(F1069:F1072)</f>
        <v>13404.5</v>
      </c>
      <c r="O1072" s="89">
        <f t="shared" si="748"/>
        <v>15655</v>
      </c>
      <c r="P1072" s="89">
        <f t="shared" si="749"/>
        <v>3803292</v>
      </c>
      <c r="Q1072" s="89">
        <f t="shared" si="750"/>
        <v>227.75</v>
      </c>
    </row>
    <row r="1073" spans="1:17">
      <c r="A1073" s="5">
        <v>43645</v>
      </c>
      <c r="B1073" s="8">
        <v>25</v>
      </c>
      <c r="C1073" s="102">
        <f t="shared" si="782"/>
        <v>43638</v>
      </c>
      <c r="D1073" s="50">
        <v>27</v>
      </c>
      <c r="E1073" s="75">
        <v>2225</v>
      </c>
      <c r="F1073" s="75">
        <v>13105</v>
      </c>
      <c r="G1073" s="75">
        <f t="shared" si="743"/>
        <v>15330</v>
      </c>
      <c r="H1073" s="76">
        <v>3568754</v>
      </c>
      <c r="I1073" s="75">
        <v>220</v>
      </c>
      <c r="M1073" s="92">
        <f t="shared" ref="M1073" si="785">AVERAGE(E1070:E1073)</f>
        <v>2281.5</v>
      </c>
      <c r="N1073" s="89">
        <f t="shared" ref="N1073" si="786">AVERAGE(F1070:F1073)</f>
        <v>13388.25</v>
      </c>
      <c r="O1073" s="89">
        <f t="shared" si="748"/>
        <v>15669.75</v>
      </c>
      <c r="P1073" s="89">
        <f t="shared" si="749"/>
        <v>3695824</v>
      </c>
      <c r="Q1073" s="89">
        <f t="shared" si="750"/>
        <v>236.25</v>
      </c>
    </row>
    <row r="1074" spans="1:17">
      <c r="A1074" s="5">
        <v>43652</v>
      </c>
      <c r="B1074" s="8">
        <v>26</v>
      </c>
      <c r="C1074" s="102">
        <f t="shared" si="782"/>
        <v>43645</v>
      </c>
      <c r="D1074" s="50">
        <v>28</v>
      </c>
      <c r="E1074" s="75">
        <v>2090</v>
      </c>
      <c r="F1074" s="75">
        <v>12945</v>
      </c>
      <c r="G1074" s="75">
        <f t="shared" si="743"/>
        <v>15035</v>
      </c>
      <c r="H1074" s="76">
        <v>3883587</v>
      </c>
      <c r="I1074" s="75">
        <v>189</v>
      </c>
      <c r="M1074" s="92">
        <f t="shared" ref="M1074" si="787">AVERAGE(E1071:E1074)</f>
        <v>2098.75</v>
      </c>
      <c r="N1074" s="89">
        <f t="shared" ref="N1074" si="788">AVERAGE(F1071:F1074)</f>
        <v>13161</v>
      </c>
      <c r="O1074" s="89">
        <f t="shared" si="748"/>
        <v>15259.75</v>
      </c>
      <c r="P1074" s="89">
        <f t="shared" si="749"/>
        <v>3708649.25</v>
      </c>
      <c r="Q1074" s="89">
        <f t="shared" si="750"/>
        <v>221.5</v>
      </c>
    </row>
    <row r="1075" spans="1:17">
      <c r="A1075" s="5">
        <v>43659</v>
      </c>
      <c r="B1075" s="8">
        <v>27</v>
      </c>
      <c r="C1075" s="102">
        <f t="shared" si="782"/>
        <v>43652</v>
      </c>
      <c r="D1075" s="50">
        <v>29</v>
      </c>
      <c r="E1075" s="75">
        <v>3527</v>
      </c>
      <c r="F1075" s="75">
        <v>13592</v>
      </c>
      <c r="G1075" s="75">
        <f t="shared" si="743"/>
        <v>17119</v>
      </c>
      <c r="H1075" s="76">
        <v>3770288</v>
      </c>
      <c r="I1075" s="75">
        <v>232</v>
      </c>
      <c r="M1075" s="92">
        <f t="shared" ref="M1075" si="789">AVERAGE(E1072:E1075)</f>
        <v>2450.5</v>
      </c>
      <c r="N1075" s="89">
        <f t="shared" ref="N1075" si="790">AVERAGE(F1072:F1075)</f>
        <v>13240.75</v>
      </c>
      <c r="O1075" s="89">
        <f t="shared" ref="O1075" si="791">AVERAGE(G1072:G1075)</f>
        <v>15691.25</v>
      </c>
      <c r="P1075" s="89">
        <f t="shared" ref="P1075" si="792">AVERAGE(H1072:H1075)</f>
        <v>3719106.25</v>
      </c>
      <c r="Q1075" s="89">
        <f t="shared" ref="Q1075" si="793">AVERAGE(I1072:I1075)</f>
        <v>220.5</v>
      </c>
    </row>
    <row r="1076" spans="1:17">
      <c r="A1076" s="5">
        <v>43666</v>
      </c>
      <c r="B1076" s="8">
        <v>28</v>
      </c>
      <c r="C1076" s="102">
        <f t="shared" si="782"/>
        <v>43659</v>
      </c>
      <c r="D1076" s="50">
        <v>30</v>
      </c>
      <c r="E1076" s="75">
        <v>2283</v>
      </c>
      <c r="F1076" s="75">
        <v>13902</v>
      </c>
      <c r="G1076" s="75">
        <f t="shared" si="743"/>
        <v>16185</v>
      </c>
      <c r="H1076" s="76">
        <v>3747781</v>
      </c>
      <c r="I1076" s="75">
        <v>277</v>
      </c>
      <c r="M1076" s="92">
        <f t="shared" ref="M1076:M1077" si="794">AVERAGE(E1073:E1076)</f>
        <v>2531.25</v>
      </c>
      <c r="N1076" s="89">
        <f t="shared" ref="N1076" si="795">AVERAGE(F1073:F1076)</f>
        <v>13386</v>
      </c>
      <c r="O1076" s="89">
        <f t="shared" ref="O1076" si="796">AVERAGE(G1073:G1076)</f>
        <v>15917.25</v>
      </c>
      <c r="P1076" s="89">
        <f t="shared" ref="P1076" si="797">AVERAGE(H1073:H1076)</f>
        <v>3742602.5</v>
      </c>
      <c r="Q1076" s="89">
        <f t="shared" ref="Q1076" si="798">AVERAGE(I1073:I1076)</f>
        <v>229.5</v>
      </c>
    </row>
    <row r="1077" spans="1:17">
      <c r="A1077" s="5">
        <v>43673</v>
      </c>
      <c r="B1077" s="8">
        <v>29</v>
      </c>
      <c r="C1077" s="102">
        <f t="shared" si="782"/>
        <v>43666</v>
      </c>
      <c r="D1077" s="50">
        <v>31</v>
      </c>
      <c r="E1077" s="75">
        <v>2051</v>
      </c>
      <c r="F1077" s="75">
        <v>13393</v>
      </c>
      <c r="G1077" s="75">
        <f t="shared" si="743"/>
        <v>15444</v>
      </c>
      <c r="H1077" s="76">
        <v>3669978</v>
      </c>
      <c r="I1077" s="75">
        <v>260</v>
      </c>
      <c r="M1077" s="92">
        <f t="shared" si="794"/>
        <v>2487.75</v>
      </c>
      <c r="N1077" s="89">
        <f t="shared" ref="N1077" si="799">AVERAGE(F1074:F1077)</f>
        <v>13458</v>
      </c>
      <c r="O1077" s="89">
        <f t="shared" ref="O1077" si="800">AVERAGE(G1074:G1077)</f>
        <v>15945.75</v>
      </c>
      <c r="P1077" s="89">
        <f t="shared" ref="P1077" si="801">AVERAGE(H1074:H1077)</f>
        <v>3767908.5</v>
      </c>
      <c r="Q1077" s="89">
        <f t="shared" ref="Q1077" si="802">AVERAGE(I1074:I1077)</f>
        <v>239.5</v>
      </c>
    </row>
    <row r="1078" spans="1:17">
      <c r="A1078" s="5">
        <v>43680</v>
      </c>
      <c r="B1078" s="8">
        <v>30</v>
      </c>
      <c r="C1078" s="102">
        <f t="shared" si="782"/>
        <v>43673</v>
      </c>
      <c r="D1078" s="50">
        <v>32</v>
      </c>
      <c r="E1078" s="75">
        <v>2129</v>
      </c>
      <c r="F1078" s="75">
        <v>13247</v>
      </c>
      <c r="G1078" s="75">
        <f t="shared" si="743"/>
        <v>15376</v>
      </c>
      <c r="H1078" s="76">
        <v>3813336</v>
      </c>
      <c r="I1078" s="75">
        <v>252</v>
      </c>
      <c r="M1078" s="92">
        <f t="shared" ref="M1078" si="803">AVERAGE(E1075:E1078)</f>
        <v>2497.5</v>
      </c>
      <c r="N1078" s="89">
        <f t="shared" ref="N1078" si="804">AVERAGE(F1075:F1078)</f>
        <v>13533.5</v>
      </c>
      <c r="O1078" s="89">
        <f t="shared" ref="O1078" si="805">AVERAGE(G1075:G1078)</f>
        <v>16031</v>
      </c>
      <c r="P1078" s="89">
        <f t="shared" ref="P1078" si="806">AVERAGE(H1075:H1078)</f>
        <v>3750345.75</v>
      </c>
      <c r="Q1078" s="89">
        <f t="shared" ref="Q1078" si="807">AVERAGE(I1075:I1078)</f>
        <v>255.25</v>
      </c>
    </row>
    <row r="1079" spans="1:17">
      <c r="A1079" s="5">
        <v>43687</v>
      </c>
      <c r="B1079" s="8">
        <v>31</v>
      </c>
      <c r="C1079" s="102">
        <f t="shared" si="782"/>
        <v>43680</v>
      </c>
      <c r="D1079" s="50">
        <v>33</v>
      </c>
      <c r="E1079" s="75">
        <v>2518</v>
      </c>
      <c r="F1079" s="75">
        <v>13823</v>
      </c>
      <c r="G1079" s="75">
        <f t="shared" si="743"/>
        <v>16341</v>
      </c>
      <c r="H1079" s="76">
        <v>3639529</v>
      </c>
      <c r="I1079" s="75">
        <v>196</v>
      </c>
      <c r="M1079" s="92">
        <f t="shared" ref="M1079" si="808">AVERAGE(E1076:E1079)</f>
        <v>2245.25</v>
      </c>
      <c r="N1079" s="89">
        <f t="shared" ref="N1079" si="809">AVERAGE(F1076:F1079)</f>
        <v>13591.25</v>
      </c>
      <c r="O1079" s="89">
        <f t="shared" ref="O1079" si="810">AVERAGE(G1076:G1079)</f>
        <v>15836.5</v>
      </c>
      <c r="P1079" s="89">
        <f t="shared" ref="P1079" si="811">AVERAGE(H1076:H1079)</f>
        <v>3717656</v>
      </c>
      <c r="Q1079" s="89">
        <f t="shared" ref="Q1079" si="812">AVERAGE(I1076:I1079)</f>
        <v>246.25</v>
      </c>
    </row>
    <row r="1080" spans="1:17">
      <c r="A1080" s="5">
        <v>43694</v>
      </c>
      <c r="B1080" s="8">
        <v>32</v>
      </c>
      <c r="C1080" s="102">
        <f t="shared" si="782"/>
        <v>43687</v>
      </c>
      <c r="D1080" s="50">
        <v>34</v>
      </c>
      <c r="E1080" s="75">
        <v>2043</v>
      </c>
      <c r="F1080" s="75">
        <v>13427</v>
      </c>
      <c r="G1080" s="75">
        <f t="shared" si="743"/>
        <v>15470</v>
      </c>
      <c r="H1080" s="76">
        <v>3552401</v>
      </c>
      <c r="I1080" s="75">
        <v>226</v>
      </c>
      <c r="M1080" s="92">
        <f t="shared" ref="M1080" si="813">AVERAGE(E1077:E1080)</f>
        <v>2185.25</v>
      </c>
      <c r="N1080" s="89">
        <f t="shared" ref="N1080" si="814">AVERAGE(F1077:F1080)</f>
        <v>13472.5</v>
      </c>
      <c r="O1080" s="89">
        <f t="shared" ref="O1080" si="815">AVERAGE(G1077:G1080)</f>
        <v>15657.75</v>
      </c>
      <c r="P1080" s="89">
        <f t="shared" ref="P1080" si="816">AVERAGE(H1077:H1080)</f>
        <v>3668811</v>
      </c>
      <c r="Q1080" s="89">
        <f t="shared" ref="Q1080" si="817">AVERAGE(I1077:I1080)</f>
        <v>233.5</v>
      </c>
    </row>
    <row r="1081" spans="1:17">
      <c r="A1081" s="5">
        <v>43701</v>
      </c>
      <c r="B1081" s="8">
        <v>33</v>
      </c>
      <c r="C1081" s="102">
        <f t="shared" si="782"/>
        <v>43694</v>
      </c>
      <c r="D1081" s="50">
        <v>35</v>
      </c>
      <c r="E1081" s="75">
        <v>1989</v>
      </c>
      <c r="F1081" s="75">
        <v>13161</v>
      </c>
      <c r="G1081" s="75">
        <f t="shared" si="743"/>
        <v>15150</v>
      </c>
      <c r="H1081" s="76">
        <v>3579729</v>
      </c>
      <c r="I1081" s="75">
        <v>220</v>
      </c>
      <c r="M1081" s="92">
        <f t="shared" ref="M1081" si="818">AVERAGE(E1078:E1081)</f>
        <v>2169.75</v>
      </c>
      <c r="N1081" s="89">
        <f t="shared" ref="N1081" si="819">AVERAGE(F1078:F1081)</f>
        <v>13414.5</v>
      </c>
      <c r="O1081" s="89">
        <f t="shared" ref="O1081" si="820">AVERAGE(G1078:G1081)</f>
        <v>15584.25</v>
      </c>
      <c r="P1081" s="89">
        <f t="shared" ref="P1081" si="821">AVERAGE(H1078:H1081)</f>
        <v>3646248.75</v>
      </c>
      <c r="Q1081" s="89">
        <f t="shared" ref="Q1081" si="822">AVERAGE(I1078:I1081)</f>
        <v>223.5</v>
      </c>
    </row>
    <row r="1082" spans="1:17">
      <c r="A1082" s="5">
        <v>43708</v>
      </c>
      <c r="B1082" s="8">
        <v>34</v>
      </c>
      <c r="C1082" s="102">
        <f t="shared" si="782"/>
        <v>43701</v>
      </c>
      <c r="D1082" s="50">
        <v>36</v>
      </c>
      <c r="E1082" s="75">
        <v>1979</v>
      </c>
      <c r="F1082" s="75">
        <v>13207</v>
      </c>
      <c r="G1082" s="75">
        <f t="shared" si="743"/>
        <v>15186</v>
      </c>
      <c r="H1082" s="76">
        <v>3578699</v>
      </c>
      <c r="I1082" s="75">
        <v>238</v>
      </c>
      <c r="M1082" s="92">
        <f t="shared" ref="M1082" si="823">AVERAGE(E1079:E1082)</f>
        <v>2132.25</v>
      </c>
      <c r="N1082" s="89">
        <f t="shared" ref="N1082" si="824">AVERAGE(F1079:F1082)</f>
        <v>13404.5</v>
      </c>
      <c r="O1082" s="89">
        <f t="shared" ref="O1082" si="825">AVERAGE(G1079:G1082)</f>
        <v>15536.75</v>
      </c>
      <c r="P1082" s="89">
        <f t="shared" ref="P1082" si="826">AVERAGE(H1079:H1082)</f>
        <v>3587589.5</v>
      </c>
      <c r="Q1082" s="89">
        <f t="shared" ref="Q1082" si="827">AVERAGE(I1079:I1082)</f>
        <v>220</v>
      </c>
    </row>
    <row r="1083" spans="1:17">
      <c r="A1083" s="5">
        <v>43715</v>
      </c>
      <c r="B1083" s="8">
        <v>35</v>
      </c>
      <c r="C1083" s="102">
        <f t="shared" si="782"/>
        <v>43708</v>
      </c>
      <c r="D1083" s="50">
        <v>37</v>
      </c>
      <c r="E1083" s="75">
        <v>1986</v>
      </c>
      <c r="F1083" s="75">
        <v>12948</v>
      </c>
      <c r="G1083" s="75">
        <f t="shared" si="743"/>
        <v>14934</v>
      </c>
      <c r="H1083" s="76">
        <v>3570350</v>
      </c>
      <c r="I1083" s="75">
        <v>211</v>
      </c>
      <c r="M1083" s="92">
        <f t="shared" ref="M1083" si="828">AVERAGE(E1080:E1083)</f>
        <v>1999.25</v>
      </c>
      <c r="N1083" s="89">
        <f t="shared" ref="N1083" si="829">AVERAGE(F1080:F1083)</f>
        <v>13185.75</v>
      </c>
      <c r="O1083" s="89">
        <f t="shared" ref="O1083" si="830">AVERAGE(G1080:G1083)</f>
        <v>15185</v>
      </c>
      <c r="P1083" s="89">
        <f t="shared" ref="P1083" si="831">AVERAGE(H1080:H1083)</f>
        <v>3570294.75</v>
      </c>
      <c r="Q1083" s="89">
        <f t="shared" ref="Q1083" si="832">AVERAGE(I1080:I1083)</f>
        <v>223.75</v>
      </c>
    </row>
    <row r="1084" spans="1:17">
      <c r="A1084" s="5">
        <v>43722</v>
      </c>
      <c r="B1084" s="8">
        <v>36</v>
      </c>
      <c r="C1084" s="102">
        <f t="shared" si="782"/>
        <v>43715</v>
      </c>
      <c r="D1084" s="50">
        <v>38</v>
      </c>
      <c r="E1084" s="75">
        <v>2001</v>
      </c>
      <c r="F1084" s="75">
        <v>13126</v>
      </c>
      <c r="G1084" s="75">
        <f t="shared" si="743"/>
        <v>15127</v>
      </c>
      <c r="H1084" s="76">
        <v>3539558</v>
      </c>
      <c r="I1084" s="75">
        <v>192</v>
      </c>
      <c r="M1084" s="92">
        <f t="shared" ref="M1084:M1085" si="833">AVERAGE(E1081:E1084)</f>
        <v>1988.75</v>
      </c>
      <c r="N1084" s="89">
        <f t="shared" ref="N1084:N1085" si="834">AVERAGE(F1081:F1084)</f>
        <v>13110.5</v>
      </c>
      <c r="O1084" s="89">
        <f t="shared" ref="O1084:O1085" si="835">AVERAGE(G1081:G1084)</f>
        <v>15099.25</v>
      </c>
      <c r="P1084" s="89">
        <f t="shared" ref="P1084:P1085" si="836">AVERAGE(H1081:H1084)</f>
        <v>3567084</v>
      </c>
      <c r="Q1084" s="89">
        <f t="shared" ref="Q1084:Q1085" si="837">AVERAGE(I1081:I1084)</f>
        <v>215.25</v>
      </c>
    </row>
    <row r="1085" spans="1:17">
      <c r="A1085" s="5">
        <v>43729</v>
      </c>
      <c r="B1085" s="8">
        <v>37</v>
      </c>
      <c r="C1085" s="102">
        <f t="shared" si="782"/>
        <v>43722</v>
      </c>
      <c r="D1085" s="50">
        <v>39</v>
      </c>
      <c r="E1085" s="75">
        <v>2797</v>
      </c>
      <c r="F1085" s="75">
        <v>12826</v>
      </c>
      <c r="G1085" s="75">
        <f t="shared" si="743"/>
        <v>15623</v>
      </c>
      <c r="H1085" s="76">
        <v>3460374</v>
      </c>
      <c r="I1085" s="75">
        <v>216</v>
      </c>
      <c r="M1085" s="92">
        <f t="shared" si="833"/>
        <v>2190.75</v>
      </c>
      <c r="N1085" s="89">
        <f t="shared" si="834"/>
        <v>13026.75</v>
      </c>
      <c r="O1085" s="89">
        <f t="shared" si="835"/>
        <v>15217.5</v>
      </c>
      <c r="P1085" s="89">
        <f t="shared" si="836"/>
        <v>3537245.25</v>
      </c>
      <c r="Q1085" s="89">
        <f t="shared" si="837"/>
        <v>214.25</v>
      </c>
    </row>
    <row r="1086" spans="1:17">
      <c r="A1086" s="5">
        <v>43736</v>
      </c>
      <c r="B1086" s="8">
        <v>38</v>
      </c>
      <c r="C1086" s="102">
        <f t="shared" si="782"/>
        <v>43729</v>
      </c>
      <c r="D1086" s="50">
        <v>40</v>
      </c>
      <c r="E1086" s="75">
        <v>2319</v>
      </c>
      <c r="F1086" s="75">
        <v>12951</v>
      </c>
      <c r="G1086" s="75">
        <f t="shared" si="743"/>
        <v>15270</v>
      </c>
      <c r="H1086" s="76">
        <v>3651184</v>
      </c>
      <c r="I1086" s="75">
        <v>207</v>
      </c>
      <c r="M1086" s="92">
        <f t="shared" ref="M1086" si="838">AVERAGE(E1083:E1086)</f>
        <v>2275.75</v>
      </c>
      <c r="N1086" s="89">
        <f t="shared" ref="N1086" si="839">AVERAGE(F1083:F1086)</f>
        <v>12962.75</v>
      </c>
      <c r="O1086" s="89">
        <f t="shared" ref="O1086" si="840">AVERAGE(G1083:G1086)</f>
        <v>15238.5</v>
      </c>
      <c r="P1086" s="89">
        <f t="shared" ref="P1086" si="841">AVERAGE(H1083:H1086)</f>
        <v>3555366.5</v>
      </c>
      <c r="Q1086" s="89">
        <f t="shared" ref="Q1086" si="842">AVERAGE(I1083:I1086)</f>
        <v>206.5</v>
      </c>
    </row>
    <row r="1087" spans="1:17">
      <c r="A1087" s="5">
        <v>43743</v>
      </c>
      <c r="B1087" s="8">
        <v>39</v>
      </c>
      <c r="C1087" s="102">
        <f t="shared" si="782"/>
        <v>43736</v>
      </c>
      <c r="D1087" s="50">
        <v>41</v>
      </c>
      <c r="E1087" s="75">
        <v>2672</v>
      </c>
      <c r="F1087" s="75">
        <v>13636</v>
      </c>
      <c r="G1087" s="75">
        <f t="shared" si="743"/>
        <v>16308</v>
      </c>
      <c r="H1087" s="76">
        <v>3689861</v>
      </c>
      <c r="I1087" s="75">
        <v>200</v>
      </c>
      <c r="M1087" s="92">
        <f t="shared" ref="M1087:M1088" si="843">AVERAGE(E1084:E1087)</f>
        <v>2447.25</v>
      </c>
      <c r="N1087" s="89">
        <f t="shared" ref="N1087:N1088" si="844">AVERAGE(F1084:F1087)</f>
        <v>13134.75</v>
      </c>
      <c r="O1087" s="89">
        <f t="shared" ref="O1087:O1088" si="845">AVERAGE(G1084:G1087)</f>
        <v>15582</v>
      </c>
      <c r="P1087" s="89">
        <f t="shared" ref="P1087:P1088" si="846">AVERAGE(H1084:H1087)</f>
        <v>3585244.25</v>
      </c>
      <c r="Q1087" s="89">
        <f t="shared" ref="Q1087:Q1088" si="847">AVERAGE(I1084:I1087)</f>
        <v>203.75</v>
      </c>
    </row>
    <row r="1088" spans="1:17">
      <c r="A1088" s="5">
        <v>43750</v>
      </c>
      <c r="B1088" s="8">
        <v>40</v>
      </c>
      <c r="C1088" s="102">
        <f t="shared" si="782"/>
        <v>43743</v>
      </c>
      <c r="D1088" s="50">
        <v>42</v>
      </c>
      <c r="E1088" s="75">
        <v>2749</v>
      </c>
      <c r="F1088" s="75">
        <v>13394</v>
      </c>
      <c r="G1088" s="75">
        <f t="shared" si="743"/>
        <v>16143</v>
      </c>
      <c r="H1088" s="76">
        <v>3621480</v>
      </c>
      <c r="I1088" s="75">
        <v>213</v>
      </c>
      <c r="M1088" s="92">
        <f t="shared" si="843"/>
        <v>2634.25</v>
      </c>
      <c r="N1088" s="89">
        <f t="shared" si="844"/>
        <v>13201.75</v>
      </c>
      <c r="O1088" s="89">
        <f t="shared" si="845"/>
        <v>15836</v>
      </c>
      <c r="P1088" s="89">
        <f t="shared" si="846"/>
        <v>3605724.75</v>
      </c>
      <c r="Q1088" s="89">
        <f t="shared" si="847"/>
        <v>209</v>
      </c>
    </row>
    <row r="1089" spans="1:17">
      <c r="A1089" s="5">
        <v>43757</v>
      </c>
      <c r="B1089" s="8">
        <v>41</v>
      </c>
      <c r="C1089" s="102">
        <f t="shared" si="782"/>
        <v>43750</v>
      </c>
      <c r="D1089" s="50">
        <v>43</v>
      </c>
      <c r="E1089" s="75">
        <v>2116</v>
      </c>
      <c r="F1089" s="75">
        <v>13234</v>
      </c>
      <c r="G1089" s="75">
        <f t="shared" si="743"/>
        <v>15350</v>
      </c>
      <c r="H1089" s="76">
        <v>3774227</v>
      </c>
      <c r="I1089" s="75">
        <v>228</v>
      </c>
      <c r="M1089" s="92">
        <f t="shared" ref="M1089" si="848">AVERAGE(E1086:E1089)</f>
        <v>2464</v>
      </c>
      <c r="N1089" s="89">
        <f t="shared" ref="N1089" si="849">AVERAGE(F1086:F1089)</f>
        <v>13303.75</v>
      </c>
      <c r="O1089" s="89">
        <f t="shared" ref="O1089" si="850">AVERAGE(G1086:G1089)</f>
        <v>15767.75</v>
      </c>
      <c r="P1089" s="89">
        <f t="shared" ref="P1089" si="851">AVERAGE(H1086:H1089)</f>
        <v>3684188</v>
      </c>
      <c r="Q1089" s="89">
        <f t="shared" ref="Q1089:Q1090" si="852">AVERAGE(I1086:I1089)</f>
        <v>212</v>
      </c>
    </row>
    <row r="1090" spans="1:17">
      <c r="A1090" s="5">
        <v>43764</v>
      </c>
      <c r="B1090" s="8">
        <v>42</v>
      </c>
      <c r="C1090" s="102">
        <f t="shared" si="782"/>
        <v>43757</v>
      </c>
      <c r="D1090" s="50">
        <v>44</v>
      </c>
      <c r="E1090" s="75">
        <v>2138</v>
      </c>
      <c r="F1090" s="75">
        <v>13667</v>
      </c>
      <c r="G1090" s="75">
        <f t="shared" si="743"/>
        <v>15805</v>
      </c>
      <c r="H1090" s="76">
        <v>3875984</v>
      </c>
      <c r="I1090" s="75">
        <v>208</v>
      </c>
      <c r="M1090" s="92">
        <f t="shared" ref="M1090" si="853">AVERAGE(E1087:E1090)</f>
        <v>2418.75</v>
      </c>
      <c r="N1090" s="89">
        <f t="shared" ref="N1090" si="854">AVERAGE(F1087:F1090)</f>
        <v>13482.75</v>
      </c>
      <c r="O1090" s="89">
        <f t="shared" ref="O1090" si="855">AVERAGE(G1087:G1090)</f>
        <v>15901.5</v>
      </c>
      <c r="P1090" s="89">
        <f t="shared" ref="P1090" si="856">AVERAGE(H1087:H1090)</f>
        <v>3740388</v>
      </c>
      <c r="Q1090" s="89">
        <f t="shared" si="852"/>
        <v>212.25</v>
      </c>
    </row>
    <row r="1091" spans="1:17">
      <c r="A1091" s="5">
        <v>43771</v>
      </c>
      <c r="B1091" s="8">
        <v>43</v>
      </c>
      <c r="C1091" s="102">
        <f t="shared" ref="C1091:C1106" si="857">A1090</f>
        <v>43764</v>
      </c>
      <c r="D1091" s="50">
        <v>45</v>
      </c>
      <c r="E1091" s="75">
        <v>2381</v>
      </c>
      <c r="F1091" s="75">
        <v>13749</v>
      </c>
      <c r="G1091" s="75">
        <f t="shared" si="743"/>
        <v>16130</v>
      </c>
      <c r="H1091" s="76">
        <v>3760274</v>
      </c>
      <c r="I1091" s="75">
        <v>204</v>
      </c>
      <c r="M1091" s="92">
        <f t="shared" ref="M1091" si="858">AVERAGE(E1088:E1091)</f>
        <v>2346</v>
      </c>
      <c r="N1091" s="89">
        <f t="shared" ref="N1091" si="859">AVERAGE(F1088:F1091)</f>
        <v>13511</v>
      </c>
      <c r="O1091" s="89">
        <f t="shared" ref="O1091" si="860">AVERAGE(G1088:G1091)</f>
        <v>15857</v>
      </c>
      <c r="P1091" s="89">
        <f t="shared" ref="P1091" si="861">AVERAGE(H1088:H1091)</f>
        <v>3757991.25</v>
      </c>
      <c r="Q1091" s="89">
        <f t="shared" ref="Q1091" si="862">AVERAGE(I1088:I1091)</f>
        <v>213.25</v>
      </c>
    </row>
    <row r="1092" spans="1:17">
      <c r="A1092" s="5">
        <v>43778</v>
      </c>
      <c r="B1092" s="8">
        <v>44</v>
      </c>
      <c r="C1092" s="102">
        <f t="shared" si="857"/>
        <v>43771</v>
      </c>
      <c r="D1092" s="50">
        <v>46</v>
      </c>
      <c r="E1092" s="75">
        <v>3064</v>
      </c>
      <c r="F1092" s="75">
        <v>13582</v>
      </c>
      <c r="G1092" s="75">
        <f t="shared" si="743"/>
        <v>16646</v>
      </c>
      <c r="H1092" s="76">
        <v>3674876</v>
      </c>
      <c r="I1092" s="75">
        <v>207</v>
      </c>
      <c r="M1092" s="92">
        <f t="shared" ref="M1092" si="863">AVERAGE(E1089:E1092)</f>
        <v>2424.75</v>
      </c>
      <c r="N1092" s="89">
        <f t="shared" ref="N1092" si="864">AVERAGE(F1089:F1092)</f>
        <v>13558</v>
      </c>
      <c r="O1092" s="89">
        <f t="shared" ref="O1092" si="865">AVERAGE(G1089:G1092)</f>
        <v>15982.75</v>
      </c>
      <c r="P1092" s="89">
        <f t="shared" ref="P1092" si="866">AVERAGE(H1089:H1092)</f>
        <v>3771340.25</v>
      </c>
      <c r="Q1092" s="89">
        <f t="shared" ref="Q1092" si="867">AVERAGE(I1089:I1092)</f>
        <v>211.75</v>
      </c>
    </row>
    <row r="1093" spans="1:17">
      <c r="A1093" s="5">
        <v>43785</v>
      </c>
      <c r="B1093" s="8">
        <v>45</v>
      </c>
      <c r="C1093" s="102">
        <f t="shared" si="857"/>
        <v>43778</v>
      </c>
      <c r="D1093" s="50">
        <v>47</v>
      </c>
      <c r="E1093" s="75">
        <v>2725</v>
      </c>
      <c r="F1093" s="75">
        <v>13328</v>
      </c>
      <c r="G1093" s="75">
        <f t="shared" si="743"/>
        <v>16053</v>
      </c>
      <c r="H1093" s="76">
        <v>3983577</v>
      </c>
      <c r="I1093" s="75">
        <v>208</v>
      </c>
      <c r="M1093" s="92">
        <f t="shared" ref="M1093" si="868">AVERAGE(E1090:E1093)</f>
        <v>2577</v>
      </c>
      <c r="N1093" s="89">
        <f t="shared" ref="N1093" si="869">AVERAGE(F1090:F1093)</f>
        <v>13581.5</v>
      </c>
      <c r="O1093" s="89">
        <f t="shared" ref="O1093" si="870">AVERAGE(G1090:G1093)</f>
        <v>16158.5</v>
      </c>
      <c r="P1093" s="89">
        <f t="shared" ref="P1093" si="871">AVERAGE(H1090:H1093)</f>
        <v>3823677.75</v>
      </c>
      <c r="Q1093" s="89">
        <f t="shared" ref="Q1093" si="872">AVERAGE(I1090:I1093)</f>
        <v>206.75</v>
      </c>
    </row>
    <row r="1094" spans="1:17">
      <c r="A1094" s="5">
        <v>43792</v>
      </c>
      <c r="B1094" s="8">
        <v>46</v>
      </c>
      <c r="C1094" s="102">
        <f t="shared" si="857"/>
        <v>43785</v>
      </c>
      <c r="D1094" s="50">
        <v>48</v>
      </c>
      <c r="E1094" s="75">
        <v>3053</v>
      </c>
      <c r="F1094" s="75">
        <v>14219</v>
      </c>
      <c r="G1094" s="75">
        <f t="shared" si="743"/>
        <v>17272</v>
      </c>
      <c r="H1094" s="76">
        <v>3725763</v>
      </c>
      <c r="I1094" s="75">
        <v>246</v>
      </c>
      <c r="M1094" s="92">
        <f t="shared" ref="M1094" si="873">AVERAGE(E1091:E1094)</f>
        <v>2805.75</v>
      </c>
      <c r="N1094" s="89">
        <f t="shared" ref="N1094" si="874">AVERAGE(F1091:F1094)</f>
        <v>13719.5</v>
      </c>
      <c r="O1094" s="89">
        <f t="shared" ref="O1094" si="875">AVERAGE(G1091:G1094)</f>
        <v>16525.25</v>
      </c>
      <c r="P1094" s="89">
        <f t="shared" ref="P1094" si="876">AVERAGE(H1091:H1094)</f>
        <v>3786122.5</v>
      </c>
      <c r="Q1094" s="89">
        <f t="shared" ref="Q1094" si="877">AVERAGE(I1091:I1094)</f>
        <v>216.25</v>
      </c>
    </row>
    <row r="1095" spans="1:17">
      <c r="A1095" s="5">
        <v>43799</v>
      </c>
      <c r="B1095" s="8">
        <v>47</v>
      </c>
      <c r="C1095" s="102">
        <f t="shared" si="857"/>
        <v>43792</v>
      </c>
      <c r="D1095" s="50">
        <v>49</v>
      </c>
      <c r="E1095" s="75">
        <v>2312</v>
      </c>
      <c r="F1095" s="75">
        <v>13544</v>
      </c>
      <c r="G1095" s="75">
        <f t="shared" si="743"/>
        <v>15856</v>
      </c>
      <c r="H1095" s="76">
        <v>4299300</v>
      </c>
      <c r="I1095" s="75">
        <v>221</v>
      </c>
      <c r="M1095" s="92">
        <f t="shared" ref="M1095" si="878">AVERAGE(E1092:E1095)</f>
        <v>2788.5</v>
      </c>
      <c r="N1095" s="89">
        <f t="shared" ref="N1095" si="879">AVERAGE(F1092:F1095)</f>
        <v>13668.25</v>
      </c>
      <c r="O1095" s="89">
        <f t="shared" ref="O1095" si="880">AVERAGE(G1092:G1095)</f>
        <v>16456.75</v>
      </c>
      <c r="P1095" s="89">
        <f t="shared" ref="P1095" si="881">AVERAGE(H1092:H1095)</f>
        <v>3920879</v>
      </c>
      <c r="Q1095" s="89">
        <f t="shared" ref="Q1095" si="882">AVERAGE(I1092:I1095)</f>
        <v>220.5</v>
      </c>
    </row>
    <row r="1096" spans="1:17">
      <c r="A1096" s="5">
        <v>43806</v>
      </c>
      <c r="B1096" s="8">
        <v>48</v>
      </c>
      <c r="C1096" s="102">
        <f t="shared" si="857"/>
        <v>43799</v>
      </c>
      <c r="D1096" s="50">
        <v>50</v>
      </c>
      <c r="E1096" s="75">
        <v>4033</v>
      </c>
      <c r="F1096" s="75">
        <v>15473</v>
      </c>
      <c r="G1096" s="75">
        <f t="shared" si="743"/>
        <v>19506</v>
      </c>
      <c r="H1096" s="76">
        <v>4372752</v>
      </c>
      <c r="I1096" s="75">
        <v>184</v>
      </c>
      <c r="M1096" s="92">
        <f t="shared" ref="M1096:M1099" si="883">AVERAGE(E1093:E1096)</f>
        <v>3030.75</v>
      </c>
      <c r="N1096" s="89">
        <f t="shared" ref="N1096:N1099" si="884">AVERAGE(F1093:F1096)</f>
        <v>14141</v>
      </c>
      <c r="O1096" s="89">
        <f t="shared" ref="O1096:O1099" si="885">AVERAGE(G1093:G1096)</f>
        <v>17171.75</v>
      </c>
      <c r="P1096" s="89">
        <f t="shared" ref="P1096:P1099" si="886">AVERAGE(H1093:H1096)</f>
        <v>4095348</v>
      </c>
      <c r="Q1096" s="89">
        <f t="shared" ref="Q1096:Q1099" si="887">AVERAGE(I1093:I1096)</f>
        <v>214.75</v>
      </c>
    </row>
    <row r="1097" spans="1:17">
      <c r="A1097" s="5">
        <v>43813</v>
      </c>
      <c r="B1097" s="8">
        <v>49</v>
      </c>
      <c r="C1097" s="102">
        <f t="shared" si="857"/>
        <v>43806</v>
      </c>
      <c r="D1097" s="50">
        <v>51</v>
      </c>
      <c r="E1097" s="75">
        <v>3411</v>
      </c>
      <c r="F1097" s="75">
        <v>15516</v>
      </c>
      <c r="G1097" s="75">
        <f t="shared" si="743"/>
        <v>18927</v>
      </c>
      <c r="H1097" s="76">
        <v>4687132</v>
      </c>
      <c r="I1097" s="75">
        <v>188</v>
      </c>
      <c r="M1097" s="92">
        <f t="shared" si="883"/>
        <v>3202.25</v>
      </c>
      <c r="N1097" s="89">
        <f t="shared" si="884"/>
        <v>14688</v>
      </c>
      <c r="O1097" s="89">
        <f t="shared" si="885"/>
        <v>17890.25</v>
      </c>
      <c r="P1097" s="89">
        <f t="shared" si="886"/>
        <v>4271236.75</v>
      </c>
      <c r="Q1097" s="89">
        <f t="shared" si="887"/>
        <v>209.75</v>
      </c>
    </row>
    <row r="1098" spans="1:17">
      <c r="A1098" s="5">
        <v>43820</v>
      </c>
      <c r="B1098" s="8">
        <v>50</v>
      </c>
      <c r="C1098" s="102">
        <f t="shared" si="857"/>
        <v>43813</v>
      </c>
      <c r="D1098" s="50">
        <v>52</v>
      </c>
      <c r="E1098" s="75">
        <v>3911</v>
      </c>
      <c r="F1098" s="75">
        <v>17011</v>
      </c>
      <c r="G1098" s="75">
        <f t="shared" si="743"/>
        <v>20922</v>
      </c>
      <c r="H1098" s="76">
        <v>4838986</v>
      </c>
      <c r="I1098" s="75">
        <v>202</v>
      </c>
      <c r="M1098" s="92">
        <f t="shared" si="883"/>
        <v>3416.75</v>
      </c>
      <c r="N1098" s="89">
        <f t="shared" si="884"/>
        <v>15386</v>
      </c>
      <c r="O1098" s="89">
        <f t="shared" si="885"/>
        <v>18802.75</v>
      </c>
      <c r="P1098" s="89">
        <f t="shared" si="886"/>
        <v>4549542.5</v>
      </c>
      <c r="Q1098" s="89">
        <f t="shared" si="887"/>
        <v>198.75</v>
      </c>
    </row>
    <row r="1099" spans="1:17">
      <c r="A1099" s="5">
        <v>43827</v>
      </c>
      <c r="B1099" s="8">
        <v>51</v>
      </c>
      <c r="C1099" s="102">
        <f t="shared" si="857"/>
        <v>43820</v>
      </c>
      <c r="D1099" s="50" t="s">
        <v>158</v>
      </c>
      <c r="E1099" s="75">
        <v>3418</v>
      </c>
      <c r="F1099" s="75">
        <v>17756</v>
      </c>
      <c r="G1099" s="75">
        <f t="shared" si="743"/>
        <v>21174</v>
      </c>
      <c r="H1099" s="76">
        <f>5023957+743331</f>
        <v>5767288</v>
      </c>
      <c r="I1099" s="75">
        <v>161</v>
      </c>
      <c r="M1099" s="92">
        <f t="shared" si="883"/>
        <v>3693.25</v>
      </c>
      <c r="N1099" s="89">
        <f t="shared" si="884"/>
        <v>16439</v>
      </c>
      <c r="O1099" s="89">
        <f t="shared" si="885"/>
        <v>20132.25</v>
      </c>
      <c r="P1099" s="89">
        <f t="shared" si="886"/>
        <v>4916539.5</v>
      </c>
      <c r="Q1099" s="89">
        <f t="shared" si="887"/>
        <v>183.75</v>
      </c>
    </row>
    <row r="1100" spans="1:17">
      <c r="A1100" s="5">
        <v>43834</v>
      </c>
      <c r="B1100" s="8">
        <v>52</v>
      </c>
      <c r="C1100" s="102">
        <f t="shared" si="857"/>
        <v>43827</v>
      </c>
      <c r="D1100" s="50">
        <v>2</v>
      </c>
      <c r="E1100" s="75">
        <v>4434</v>
      </c>
      <c r="F1100" s="75">
        <v>20062</v>
      </c>
      <c r="G1100" s="75">
        <f t="shared" si="743"/>
        <v>24496</v>
      </c>
      <c r="H1100" s="76">
        <v>6228863</v>
      </c>
      <c r="I1100" s="75">
        <v>196</v>
      </c>
      <c r="M1100" s="92">
        <f t="shared" ref="M1100" si="888">AVERAGE(E1097:E1100)</f>
        <v>3793.5</v>
      </c>
      <c r="N1100" s="89">
        <f t="shared" ref="N1100" si="889">AVERAGE(F1097:F1100)</f>
        <v>17586.25</v>
      </c>
      <c r="O1100" s="89">
        <f t="shared" ref="O1100" si="890">AVERAGE(G1097:G1100)</f>
        <v>21379.75</v>
      </c>
      <c r="P1100" s="89">
        <f t="shared" ref="P1100" si="891">AVERAGE(H1097:H1100)</f>
        <v>5380567.25</v>
      </c>
      <c r="Q1100" s="89">
        <f t="shared" ref="Q1100" si="892">AVERAGE(I1097:I1100)</f>
        <v>186.75</v>
      </c>
    </row>
    <row r="1101" spans="1:17">
      <c r="A1101" s="5">
        <v>43841</v>
      </c>
      <c r="B1101" s="8">
        <v>1</v>
      </c>
      <c r="C1101" s="102">
        <f t="shared" si="857"/>
        <v>43834</v>
      </c>
      <c r="D1101" s="50">
        <v>3</v>
      </c>
      <c r="E1101" s="75">
        <v>4890</v>
      </c>
      <c r="F1101" s="75">
        <v>20062</v>
      </c>
      <c r="G1101" s="75">
        <f t="shared" si="743"/>
        <v>24952</v>
      </c>
      <c r="H1101" s="76">
        <v>6379554</v>
      </c>
      <c r="I1101" s="75">
        <v>199</v>
      </c>
      <c r="M1101" s="92">
        <f t="shared" ref="M1101:M1110" si="893">AVERAGE(E1098:E1101)</f>
        <v>4163.25</v>
      </c>
      <c r="N1101" s="89">
        <f t="shared" ref="N1101:N1110" si="894">AVERAGE(F1098:F1101)</f>
        <v>18722.75</v>
      </c>
      <c r="O1101" s="89">
        <f t="shared" ref="O1101:O1110" si="895">AVERAGE(G1098:G1101)</f>
        <v>22886</v>
      </c>
      <c r="P1101" s="89">
        <f t="shared" ref="P1101:P1110" si="896">AVERAGE(H1098:H1101)</f>
        <v>5803672.75</v>
      </c>
      <c r="Q1101" s="89">
        <f t="shared" ref="Q1101:Q1110" si="897">AVERAGE(I1098:I1101)</f>
        <v>189.5</v>
      </c>
    </row>
    <row r="1102" spans="1:17">
      <c r="A1102" s="5">
        <v>43848</v>
      </c>
      <c r="B1102" s="8">
        <v>2</v>
      </c>
      <c r="C1102" s="102">
        <f t="shared" si="857"/>
        <v>43841</v>
      </c>
      <c r="D1102" s="50">
        <v>4</v>
      </c>
      <c r="E1102" s="75">
        <v>3741</v>
      </c>
      <c r="F1102" s="75">
        <v>21626</v>
      </c>
      <c r="G1102" s="75">
        <f t="shared" ref="G1102:G1171" si="898">E1102+F1102</f>
        <v>25367</v>
      </c>
      <c r="H1102" s="76">
        <v>6447855</v>
      </c>
      <c r="I1102" s="75">
        <v>256</v>
      </c>
      <c r="M1102" s="92">
        <f t="shared" si="893"/>
        <v>4120.75</v>
      </c>
      <c r="N1102" s="89">
        <f t="shared" si="894"/>
        <v>19876.5</v>
      </c>
      <c r="O1102" s="89">
        <f t="shared" si="895"/>
        <v>23997.25</v>
      </c>
      <c r="P1102" s="89">
        <f t="shared" si="896"/>
        <v>6205890</v>
      </c>
      <c r="Q1102" s="89">
        <f t="shared" si="897"/>
        <v>203</v>
      </c>
    </row>
    <row r="1103" spans="1:17">
      <c r="A1103" s="5">
        <v>43855</v>
      </c>
      <c r="B1103" s="8">
        <v>3</v>
      </c>
      <c r="C1103" s="102">
        <f t="shared" si="857"/>
        <v>43848</v>
      </c>
      <c r="D1103" s="50">
        <v>5</v>
      </c>
      <c r="E1103" s="75">
        <v>2956</v>
      </c>
      <c r="F1103" s="75">
        <v>21366</v>
      </c>
      <c r="G1103" s="75">
        <f t="shared" si="898"/>
        <v>24322</v>
      </c>
      <c r="H1103" s="76">
        <v>6680371</v>
      </c>
      <c r="I1103" s="75">
        <v>207</v>
      </c>
      <c r="M1103" s="92">
        <f t="shared" si="893"/>
        <v>4005.25</v>
      </c>
      <c r="N1103" s="89">
        <f t="shared" si="894"/>
        <v>20779</v>
      </c>
      <c r="O1103" s="89">
        <f t="shared" si="895"/>
        <v>24784.25</v>
      </c>
      <c r="P1103" s="89">
        <f t="shared" si="896"/>
        <v>6434160.75</v>
      </c>
      <c r="Q1103" s="89">
        <f t="shared" si="897"/>
        <v>214.5</v>
      </c>
    </row>
    <row r="1104" spans="1:17">
      <c r="A1104" s="5">
        <v>43862</v>
      </c>
      <c r="B1104" s="8">
        <v>4</v>
      </c>
      <c r="C1104" s="102">
        <f t="shared" si="857"/>
        <v>43855</v>
      </c>
      <c r="D1104" s="50">
        <v>6</v>
      </c>
      <c r="E1104" s="75">
        <v>3016</v>
      </c>
      <c r="F1104" s="75">
        <v>22017</v>
      </c>
      <c r="G1104" s="75">
        <f t="shared" si="898"/>
        <v>25033</v>
      </c>
      <c r="H1104" s="76">
        <v>6732376</v>
      </c>
      <c r="I1104" s="75">
        <v>209</v>
      </c>
      <c r="M1104" s="92">
        <f t="shared" si="893"/>
        <v>3650.75</v>
      </c>
      <c r="N1104" s="89">
        <f t="shared" si="894"/>
        <v>21267.75</v>
      </c>
      <c r="O1104" s="89">
        <f t="shared" si="895"/>
        <v>24918.5</v>
      </c>
      <c r="P1104" s="89">
        <f t="shared" si="896"/>
        <v>6560039</v>
      </c>
      <c r="Q1104" s="89">
        <f t="shared" si="897"/>
        <v>217.75</v>
      </c>
    </row>
    <row r="1105" spans="1:17">
      <c r="A1105" s="5">
        <v>43869</v>
      </c>
      <c r="B1105" s="8">
        <v>5</v>
      </c>
      <c r="C1105" s="102">
        <f t="shared" si="857"/>
        <v>43862</v>
      </c>
      <c r="D1105" s="50">
        <v>7</v>
      </c>
      <c r="E1105" s="75">
        <v>2725</v>
      </c>
      <c r="F1105" s="75">
        <v>22212</v>
      </c>
      <c r="G1105" s="75">
        <f t="shared" si="898"/>
        <v>24937</v>
      </c>
      <c r="H1105" s="76">
        <v>6784619</v>
      </c>
      <c r="I1105" s="75">
        <v>214</v>
      </c>
      <c r="M1105" s="92">
        <f t="shared" si="893"/>
        <v>3109.5</v>
      </c>
      <c r="N1105" s="89">
        <f t="shared" si="894"/>
        <v>21805.25</v>
      </c>
      <c r="O1105" s="89">
        <f t="shared" si="895"/>
        <v>24914.75</v>
      </c>
      <c r="P1105" s="89">
        <f t="shared" si="896"/>
        <v>6661305.25</v>
      </c>
      <c r="Q1105" s="89">
        <f t="shared" si="897"/>
        <v>221.5</v>
      </c>
    </row>
    <row r="1106" spans="1:17">
      <c r="A1106" s="5">
        <v>43876</v>
      </c>
      <c r="B1106" s="8">
        <v>6</v>
      </c>
      <c r="C1106" s="102">
        <f t="shared" si="857"/>
        <v>43869</v>
      </c>
      <c r="D1106" s="50">
        <v>8</v>
      </c>
      <c r="E1106" s="75">
        <v>2556</v>
      </c>
      <c r="F1106" s="75">
        <v>22352</v>
      </c>
      <c r="G1106" s="75">
        <f t="shared" si="898"/>
        <v>24908</v>
      </c>
      <c r="H1106" s="76">
        <v>6982464</v>
      </c>
      <c r="I1106" s="75">
        <v>244</v>
      </c>
      <c r="M1106" s="92">
        <f t="shared" si="893"/>
        <v>2813.25</v>
      </c>
      <c r="N1106" s="89">
        <f t="shared" si="894"/>
        <v>21986.75</v>
      </c>
      <c r="O1106" s="89">
        <f t="shared" si="895"/>
        <v>24800</v>
      </c>
      <c r="P1106" s="89">
        <f t="shared" si="896"/>
        <v>6794957.5</v>
      </c>
      <c r="Q1106" s="89">
        <f t="shared" si="897"/>
        <v>218.5</v>
      </c>
    </row>
    <row r="1107" spans="1:17">
      <c r="A1107" s="5">
        <v>43883</v>
      </c>
      <c r="B1107" s="8">
        <v>7</v>
      </c>
      <c r="C1107" s="102">
        <f t="shared" ref="C1107:C1125" si="899">A1106</f>
        <v>43876</v>
      </c>
      <c r="D1107" s="50">
        <v>9</v>
      </c>
      <c r="E1107" s="75">
        <v>2979</v>
      </c>
      <c r="F1107" s="75">
        <v>22913</v>
      </c>
      <c r="G1107" s="75">
        <f t="shared" si="898"/>
        <v>25892</v>
      </c>
      <c r="H1107" s="76">
        <v>6992257</v>
      </c>
      <c r="I1107" s="75">
        <v>247</v>
      </c>
      <c r="M1107" s="92">
        <f t="shared" si="893"/>
        <v>2819</v>
      </c>
      <c r="N1107" s="89">
        <f t="shared" si="894"/>
        <v>22373.5</v>
      </c>
      <c r="O1107" s="89">
        <f t="shared" si="895"/>
        <v>25192.5</v>
      </c>
      <c r="P1107" s="89">
        <f t="shared" si="896"/>
        <v>6872929</v>
      </c>
      <c r="Q1107" s="89">
        <f t="shared" si="897"/>
        <v>228.5</v>
      </c>
    </row>
    <row r="1108" spans="1:17">
      <c r="A1108" s="5">
        <v>43890</v>
      </c>
      <c r="B1108" s="8">
        <v>8</v>
      </c>
      <c r="C1108" s="102">
        <f t="shared" si="899"/>
        <v>43883</v>
      </c>
      <c r="D1108" s="50">
        <v>10</v>
      </c>
      <c r="E1108" s="75">
        <v>2276</v>
      </c>
      <c r="F1108" s="75">
        <v>22994</v>
      </c>
      <c r="G1108" s="75">
        <f t="shared" si="898"/>
        <v>25270</v>
      </c>
      <c r="H1108" s="76">
        <v>6794613</v>
      </c>
      <c r="I1108" s="75">
        <v>217</v>
      </c>
      <c r="M1108" s="92">
        <f t="shared" si="893"/>
        <v>2634</v>
      </c>
      <c r="N1108" s="89">
        <f t="shared" si="894"/>
        <v>22617.75</v>
      </c>
      <c r="O1108" s="89">
        <f t="shared" si="895"/>
        <v>25251.75</v>
      </c>
      <c r="P1108" s="89">
        <f t="shared" si="896"/>
        <v>6888488.25</v>
      </c>
      <c r="Q1108" s="89">
        <f t="shared" si="897"/>
        <v>230.5</v>
      </c>
    </row>
    <row r="1109" spans="1:17">
      <c r="A1109" s="5">
        <v>43897</v>
      </c>
      <c r="B1109" s="8">
        <v>9</v>
      </c>
      <c r="C1109" s="102">
        <f t="shared" si="899"/>
        <v>43890</v>
      </c>
      <c r="D1109" s="50">
        <v>11</v>
      </c>
      <c r="E1109" s="75">
        <v>2223</v>
      </c>
      <c r="F1109" s="75">
        <v>22586</v>
      </c>
      <c r="G1109" s="75">
        <f t="shared" si="898"/>
        <v>24809</v>
      </c>
      <c r="H1109" s="76">
        <v>6270840</v>
      </c>
      <c r="I1109" s="75">
        <v>228</v>
      </c>
      <c r="M1109" s="92">
        <f t="shared" si="893"/>
        <v>2508.5</v>
      </c>
      <c r="N1109" s="89">
        <f t="shared" si="894"/>
        <v>22711.25</v>
      </c>
      <c r="O1109" s="89">
        <f t="shared" si="895"/>
        <v>25219.75</v>
      </c>
      <c r="P1109" s="89">
        <f t="shared" si="896"/>
        <v>6760043.5</v>
      </c>
      <c r="Q1109" s="89">
        <f t="shared" si="897"/>
        <v>234</v>
      </c>
    </row>
    <row r="1110" spans="1:17">
      <c r="A1110" s="5">
        <v>43904</v>
      </c>
      <c r="B1110" s="8">
        <v>10</v>
      </c>
      <c r="C1110" s="102">
        <f t="shared" si="899"/>
        <v>43897</v>
      </c>
      <c r="D1110" s="50">
        <v>12</v>
      </c>
      <c r="E1110" s="75">
        <v>2596</v>
      </c>
      <c r="F1110" s="75">
        <v>21473</v>
      </c>
      <c r="G1110" s="75">
        <f t="shared" si="898"/>
        <v>24069</v>
      </c>
      <c r="H1110" s="76">
        <v>6068761</v>
      </c>
      <c r="I1110" s="75">
        <v>233</v>
      </c>
      <c r="M1110" s="92">
        <f t="shared" si="893"/>
        <v>2518.5</v>
      </c>
      <c r="N1110" s="89">
        <f t="shared" si="894"/>
        <v>22491.5</v>
      </c>
      <c r="O1110" s="89">
        <f t="shared" si="895"/>
        <v>25010</v>
      </c>
      <c r="P1110" s="89">
        <f t="shared" si="896"/>
        <v>6531617.75</v>
      </c>
      <c r="Q1110" s="89">
        <f t="shared" si="897"/>
        <v>231.25</v>
      </c>
    </row>
    <row r="1111" spans="1:17">
      <c r="A1111" s="5">
        <v>43911</v>
      </c>
      <c r="B1111" s="8">
        <v>11</v>
      </c>
      <c r="C1111" s="102">
        <f t="shared" si="899"/>
        <v>43904</v>
      </c>
      <c r="D1111" s="50">
        <v>13</v>
      </c>
      <c r="E1111" s="75">
        <v>59755</v>
      </c>
      <c r="F1111" s="75">
        <v>20778</v>
      </c>
      <c r="G1111" s="75">
        <f t="shared" si="898"/>
        <v>80533</v>
      </c>
      <c r="H1111" s="76">
        <v>7540165</v>
      </c>
      <c r="I1111" s="75">
        <v>218</v>
      </c>
      <c r="M1111" s="92">
        <f t="shared" ref="M1111:M1112" si="900">AVERAGE(E1108:E1111)</f>
        <v>16712.5</v>
      </c>
      <c r="N1111" s="89">
        <f t="shared" ref="N1111:N1112" si="901">AVERAGE(F1108:F1111)</f>
        <v>21957.75</v>
      </c>
      <c r="O1111" s="89">
        <f t="shared" ref="O1111:O1112" si="902">AVERAGE(G1108:G1111)</f>
        <v>38670.25</v>
      </c>
      <c r="P1111" s="89">
        <f t="shared" ref="P1111:P1112" si="903">AVERAGE(H1108:H1111)</f>
        <v>6668594.75</v>
      </c>
      <c r="Q1111" s="89">
        <f t="shared" ref="Q1111:Q1112" si="904">AVERAGE(I1108:I1111)</f>
        <v>224</v>
      </c>
    </row>
    <row r="1112" spans="1:17">
      <c r="A1112" s="5">
        <v>43918</v>
      </c>
      <c r="B1112" s="8">
        <v>12</v>
      </c>
      <c r="C1112" s="102">
        <f t="shared" si="899"/>
        <v>43911</v>
      </c>
      <c r="D1112" s="50">
        <v>14</v>
      </c>
      <c r="E1112" s="75">
        <v>139174</v>
      </c>
      <c r="F1112" s="75">
        <v>28987</v>
      </c>
      <c r="G1112" s="75">
        <f t="shared" si="898"/>
        <v>168161</v>
      </c>
      <c r="H1112" s="76">
        <v>19400417</v>
      </c>
      <c r="I1112" s="75">
        <v>225</v>
      </c>
      <c r="M1112" s="92">
        <f t="shared" si="900"/>
        <v>50937</v>
      </c>
      <c r="N1112" s="89">
        <f t="shared" si="901"/>
        <v>23456</v>
      </c>
      <c r="O1112" s="89">
        <f t="shared" si="902"/>
        <v>74393</v>
      </c>
      <c r="P1112" s="89">
        <f t="shared" si="903"/>
        <v>9820045.75</v>
      </c>
      <c r="Q1112" s="89">
        <f t="shared" si="904"/>
        <v>226</v>
      </c>
    </row>
    <row r="1113" spans="1:17">
      <c r="A1113" s="5">
        <v>43925</v>
      </c>
      <c r="B1113" s="8">
        <v>13</v>
      </c>
      <c r="C1113" s="102">
        <f t="shared" si="899"/>
        <v>43918</v>
      </c>
      <c r="D1113" s="50">
        <v>15</v>
      </c>
      <c r="E1113" s="75">
        <v>127010</v>
      </c>
      <c r="F1113" s="75">
        <v>71737</v>
      </c>
      <c r="G1113" s="75">
        <f t="shared" si="898"/>
        <v>198747</v>
      </c>
      <c r="H1113" s="76">
        <v>51082746</v>
      </c>
      <c r="I1113" s="75">
        <v>237</v>
      </c>
      <c r="M1113" s="92">
        <f>AVERAGE(E1110:E1113)</f>
        <v>82133.75</v>
      </c>
      <c r="N1113" s="89">
        <f t="shared" ref="N1113" si="905">AVERAGE(F1110:F1113)</f>
        <v>35743.75</v>
      </c>
      <c r="O1113" s="89">
        <f t="shared" ref="O1113" si="906">AVERAGE(G1110:G1113)</f>
        <v>117877.5</v>
      </c>
      <c r="P1113" s="89">
        <f t="shared" ref="P1113" si="907">AVERAGE(H1110:H1113)</f>
        <v>21023022.25</v>
      </c>
      <c r="Q1113" s="89">
        <f t="shared" ref="Q1113" si="908">AVERAGE(I1110:I1113)</f>
        <v>228.25</v>
      </c>
    </row>
    <row r="1114" spans="1:17">
      <c r="A1114" s="5">
        <v>43932</v>
      </c>
      <c r="B1114" s="8">
        <v>14</v>
      </c>
      <c r="C1114" s="102">
        <f t="shared" si="899"/>
        <v>43925</v>
      </c>
      <c r="D1114" s="50">
        <v>16</v>
      </c>
      <c r="E1114" s="75">
        <v>113755</v>
      </c>
      <c r="F1114" s="75">
        <v>147583</v>
      </c>
      <c r="G1114" s="75">
        <f t="shared" si="898"/>
        <v>261338</v>
      </c>
      <c r="H1114" s="76">
        <v>67226724</v>
      </c>
      <c r="I1114" s="75">
        <v>252</v>
      </c>
      <c r="M1114" s="92">
        <f t="shared" ref="M1114" si="909">AVERAGE(E1111:E1114)</f>
        <v>109923.5</v>
      </c>
      <c r="N1114" s="89">
        <f t="shared" ref="N1114" si="910">AVERAGE(F1111:F1114)</f>
        <v>67271.25</v>
      </c>
      <c r="O1114" s="89">
        <f t="shared" ref="O1114" si="911">AVERAGE(G1111:G1114)</f>
        <v>177194.75</v>
      </c>
      <c r="P1114" s="89">
        <f t="shared" ref="P1114" si="912">AVERAGE(H1111:H1114)</f>
        <v>36312513</v>
      </c>
      <c r="Q1114" s="89">
        <f t="shared" ref="Q1114" si="913">AVERAGE(I1111:I1114)</f>
        <v>233</v>
      </c>
    </row>
    <row r="1115" spans="1:17">
      <c r="A1115" s="5">
        <v>43939</v>
      </c>
      <c r="B1115" s="8">
        <v>15</v>
      </c>
      <c r="C1115" s="102">
        <f t="shared" si="899"/>
        <v>43932</v>
      </c>
      <c r="D1115" s="50">
        <v>17</v>
      </c>
      <c r="E1115" s="75">
        <v>72756</v>
      </c>
      <c r="F1115" s="75">
        <v>206386</v>
      </c>
      <c r="G1115" s="75">
        <f t="shared" si="898"/>
        <v>279142</v>
      </c>
      <c r="H1115" s="76">
        <v>79512700</v>
      </c>
      <c r="I1115" s="75">
        <v>290</v>
      </c>
      <c r="M1115" s="92">
        <f t="shared" ref="M1115" si="914">AVERAGE(E1112:E1115)</f>
        <v>113173.75</v>
      </c>
      <c r="N1115" s="89">
        <f t="shared" ref="N1115" si="915">AVERAGE(F1112:F1115)</f>
        <v>113673.25</v>
      </c>
      <c r="O1115" s="89">
        <f t="shared" ref="O1115" si="916">AVERAGE(G1112:G1115)</f>
        <v>226847</v>
      </c>
      <c r="P1115" s="89">
        <f t="shared" ref="P1115" si="917">AVERAGE(H1112:H1115)</f>
        <v>54305646.75</v>
      </c>
      <c r="Q1115" s="89">
        <f t="shared" ref="Q1115" si="918">AVERAGE(I1112:I1115)</f>
        <v>251</v>
      </c>
    </row>
    <row r="1116" spans="1:17">
      <c r="A1116" s="5">
        <v>43946</v>
      </c>
      <c r="B1116" s="8">
        <v>16</v>
      </c>
      <c r="C1116" s="102">
        <f t="shared" si="899"/>
        <v>43939</v>
      </c>
      <c r="D1116" s="50">
        <v>18</v>
      </c>
      <c r="E1116" s="75">
        <v>55774</v>
      </c>
      <c r="F1116" s="75">
        <v>253929</v>
      </c>
      <c r="G1116" s="75">
        <f t="shared" si="898"/>
        <v>309703</v>
      </c>
      <c r="H1116" s="76">
        <v>84807704</v>
      </c>
      <c r="I1116" s="75">
        <v>321</v>
      </c>
      <c r="M1116" s="92">
        <f t="shared" ref="M1116" si="919">AVERAGE(E1113:E1116)</f>
        <v>92323.75</v>
      </c>
      <c r="N1116" s="89">
        <f t="shared" ref="N1116" si="920">AVERAGE(F1113:F1116)</f>
        <v>169908.75</v>
      </c>
      <c r="O1116" s="89">
        <f t="shared" ref="O1116" si="921">AVERAGE(G1113:G1116)</f>
        <v>262232.5</v>
      </c>
      <c r="P1116" s="89">
        <f t="shared" ref="P1116" si="922">AVERAGE(H1113:H1116)</f>
        <v>70657468.5</v>
      </c>
      <c r="Q1116" s="89">
        <f t="shared" ref="Q1116" si="923">AVERAGE(I1113:I1116)</f>
        <v>275</v>
      </c>
    </row>
    <row r="1117" spans="1:17">
      <c r="A1117" s="5">
        <v>43953</v>
      </c>
      <c r="B1117" s="8">
        <v>17</v>
      </c>
      <c r="C1117" s="102">
        <f t="shared" si="899"/>
        <v>43946</v>
      </c>
      <c r="D1117" s="50">
        <v>19</v>
      </c>
      <c r="E1117" s="75">
        <v>42290</v>
      </c>
      <c r="F1117" s="75">
        <v>271248</v>
      </c>
      <c r="G1117" s="75">
        <f t="shared" si="898"/>
        <v>313538</v>
      </c>
      <c r="H1117" s="76">
        <v>97024709</v>
      </c>
      <c r="I1117" s="75">
        <v>297</v>
      </c>
      <c r="M1117" s="92">
        <f t="shared" ref="M1117" si="924">AVERAGE(E1114:E1117)</f>
        <v>71143.75</v>
      </c>
      <c r="N1117" s="89">
        <f t="shared" ref="N1117" si="925">AVERAGE(F1114:F1117)</f>
        <v>219786.5</v>
      </c>
      <c r="O1117" s="89">
        <f t="shared" ref="O1117" si="926">AVERAGE(G1114:G1117)</f>
        <v>290930.25</v>
      </c>
      <c r="P1117" s="89">
        <f t="shared" ref="P1117" si="927">AVERAGE(H1114:H1117)</f>
        <v>82142959.25</v>
      </c>
      <c r="Q1117" s="89">
        <f t="shared" ref="Q1117" si="928">AVERAGE(I1114:I1117)</f>
        <v>290</v>
      </c>
    </row>
    <row r="1118" spans="1:17">
      <c r="A1118" s="5">
        <v>43960</v>
      </c>
      <c r="B1118" s="8">
        <v>18</v>
      </c>
      <c r="C1118" s="102">
        <f t="shared" si="899"/>
        <v>43953</v>
      </c>
      <c r="D1118" s="50">
        <v>20</v>
      </c>
      <c r="E1118" s="75">
        <v>29668</v>
      </c>
      <c r="F1118" s="75">
        <v>285460</v>
      </c>
      <c r="G1118" s="75">
        <f t="shared" si="898"/>
        <v>315128</v>
      </c>
      <c r="H1118" s="76">
        <v>82889902</v>
      </c>
      <c r="I1118" s="75">
        <v>361</v>
      </c>
      <c r="M1118" s="92">
        <f t="shared" ref="M1118" si="929">AVERAGE(E1115:E1118)</f>
        <v>50122</v>
      </c>
      <c r="N1118" s="89">
        <f t="shared" ref="N1118" si="930">AVERAGE(F1115:F1118)</f>
        <v>254255.75</v>
      </c>
      <c r="O1118" s="89">
        <f t="shared" ref="O1118" si="931">AVERAGE(G1115:G1118)</f>
        <v>304377.75</v>
      </c>
      <c r="P1118" s="89">
        <f t="shared" ref="P1118" si="932">AVERAGE(H1115:H1118)</f>
        <v>86058753.75</v>
      </c>
      <c r="Q1118" s="89">
        <f t="shared" ref="Q1118:Q1119" si="933">AVERAGE(I1115:I1118)</f>
        <v>317.25</v>
      </c>
    </row>
    <row r="1119" spans="1:17">
      <c r="A1119" s="5">
        <v>43967</v>
      </c>
      <c r="B1119" s="8">
        <v>19</v>
      </c>
      <c r="C1119" s="102">
        <f t="shared" si="899"/>
        <v>43960</v>
      </c>
      <c r="D1119" s="50">
        <v>21</v>
      </c>
      <c r="E1119" s="75">
        <v>29436</v>
      </c>
      <c r="F1119" s="75">
        <v>270385</v>
      </c>
      <c r="G1119" s="75">
        <f t="shared" si="898"/>
        <v>299821</v>
      </c>
      <c r="H1119" s="76">
        <v>78543055</v>
      </c>
      <c r="I1119" s="75">
        <v>339</v>
      </c>
      <c r="M1119" s="92">
        <f t="shared" ref="M1119" si="934">AVERAGE(E1116:E1119)</f>
        <v>39292</v>
      </c>
      <c r="N1119" s="89">
        <f t="shared" ref="N1119" si="935">AVERAGE(F1116:F1119)</f>
        <v>270255.5</v>
      </c>
      <c r="O1119" s="89">
        <f t="shared" ref="O1119" si="936">AVERAGE(G1116:G1119)</f>
        <v>309547.5</v>
      </c>
      <c r="P1119" s="89">
        <f t="shared" ref="P1119" si="937">AVERAGE(H1116:H1119)</f>
        <v>85816342.5</v>
      </c>
      <c r="Q1119" s="89">
        <f t="shared" si="933"/>
        <v>329.5</v>
      </c>
    </row>
    <row r="1120" spans="1:17">
      <c r="A1120" s="5">
        <v>43974</v>
      </c>
      <c r="B1120" s="8">
        <v>20</v>
      </c>
      <c r="C1120" s="102">
        <f t="shared" si="899"/>
        <v>43967</v>
      </c>
      <c r="D1120" s="50">
        <v>22</v>
      </c>
      <c r="E1120" s="75">
        <v>25523</v>
      </c>
      <c r="F1120" s="75">
        <v>253536</v>
      </c>
      <c r="G1120" s="75">
        <f t="shared" si="898"/>
        <v>279059</v>
      </c>
      <c r="H1120" s="76">
        <v>71230005</v>
      </c>
      <c r="I1120" s="75">
        <v>394</v>
      </c>
      <c r="M1120" s="92">
        <f t="shared" ref="M1120" si="938">AVERAGE(E1117:E1120)</f>
        <v>31729.25</v>
      </c>
      <c r="N1120" s="89">
        <f t="shared" ref="N1120" si="939">AVERAGE(F1117:F1120)</f>
        <v>270157.25</v>
      </c>
      <c r="O1120" s="89">
        <f t="shared" ref="O1120" si="940">AVERAGE(G1117:G1120)</f>
        <v>301886.5</v>
      </c>
      <c r="P1120" s="89">
        <f t="shared" ref="P1120" si="941">AVERAGE(H1117:H1120)</f>
        <v>82421917.75</v>
      </c>
      <c r="Q1120" s="89">
        <f t="shared" ref="Q1120" si="942">AVERAGE(I1117:I1120)</f>
        <v>347.75</v>
      </c>
    </row>
    <row r="1121" spans="1:17">
      <c r="A1121" s="5">
        <v>43981</v>
      </c>
      <c r="B1121" s="8">
        <v>21</v>
      </c>
      <c r="C1121" s="102">
        <f t="shared" si="899"/>
        <v>43974</v>
      </c>
      <c r="D1121" s="50">
        <v>23</v>
      </c>
      <c r="E1121" s="75">
        <v>22914</v>
      </c>
      <c r="F1121" s="75">
        <v>233869</v>
      </c>
      <c r="G1121" s="75">
        <f t="shared" si="898"/>
        <v>256783</v>
      </c>
      <c r="H1121" s="76">
        <v>61913828</v>
      </c>
      <c r="I1121" s="75">
        <v>482</v>
      </c>
      <c r="M1121" s="92">
        <f t="shared" ref="M1121" si="943">AVERAGE(E1118:E1121)</f>
        <v>26885.25</v>
      </c>
      <c r="N1121" s="89">
        <f t="shared" ref="N1121" si="944">AVERAGE(F1118:F1121)</f>
        <v>260812.5</v>
      </c>
      <c r="O1121" s="89">
        <f t="shared" ref="O1121" si="945">AVERAGE(G1118:G1121)</f>
        <v>287697.75</v>
      </c>
      <c r="P1121" s="89">
        <f t="shared" ref="P1121" si="946">AVERAGE(H1118:H1121)</f>
        <v>73644197.5</v>
      </c>
      <c r="Q1121" s="89">
        <f t="shared" ref="Q1121" si="947">AVERAGE(I1118:I1121)</f>
        <v>394</v>
      </c>
    </row>
    <row r="1122" spans="1:17">
      <c r="A1122" s="5">
        <v>43988</v>
      </c>
      <c r="B1122" s="8">
        <v>22</v>
      </c>
      <c r="C1122" s="102">
        <f t="shared" si="899"/>
        <v>43981</v>
      </c>
      <c r="D1122" s="50">
        <v>24</v>
      </c>
      <c r="E1122" s="75">
        <v>22931</v>
      </c>
      <c r="F1122" s="75">
        <v>221056</v>
      </c>
      <c r="G1122" s="75">
        <f t="shared" si="898"/>
        <v>243987</v>
      </c>
      <c r="H1122" s="76">
        <v>69178317</v>
      </c>
      <c r="I1122" s="75">
        <v>346</v>
      </c>
      <c r="M1122" s="92">
        <f t="shared" ref="M1122" si="948">AVERAGE(E1119:E1122)</f>
        <v>25201</v>
      </c>
      <c r="N1122" s="89">
        <f t="shared" ref="N1122" si="949">AVERAGE(F1119:F1122)</f>
        <v>244711.5</v>
      </c>
      <c r="O1122" s="89">
        <f t="shared" ref="O1122" si="950">AVERAGE(G1119:G1122)</f>
        <v>269912.5</v>
      </c>
      <c r="P1122" s="89">
        <f t="shared" ref="P1122" si="951">AVERAGE(H1119:H1122)</f>
        <v>70216301.25</v>
      </c>
      <c r="Q1122" s="89">
        <f t="shared" ref="Q1122" si="952">AVERAGE(I1119:I1122)</f>
        <v>390.25</v>
      </c>
    </row>
    <row r="1123" spans="1:17">
      <c r="A1123" s="5">
        <v>43995</v>
      </c>
      <c r="B1123" s="8">
        <v>23</v>
      </c>
      <c r="C1123" s="102">
        <f t="shared" si="899"/>
        <v>43988</v>
      </c>
      <c r="D1123" s="50">
        <v>25</v>
      </c>
      <c r="E1123" s="75">
        <v>24017</v>
      </c>
      <c r="F1123" s="75">
        <v>211255</v>
      </c>
      <c r="G1123" s="75">
        <f t="shared" si="898"/>
        <v>235272</v>
      </c>
      <c r="H1123" s="76">
        <v>54926236</v>
      </c>
      <c r="I1123" s="75">
        <v>420</v>
      </c>
      <c r="M1123" s="92">
        <f t="shared" ref="M1123" si="953">AVERAGE(E1120:E1123)</f>
        <v>23846.25</v>
      </c>
      <c r="N1123" s="89">
        <f t="shared" ref="N1123" si="954">AVERAGE(F1120:F1123)</f>
        <v>229929</v>
      </c>
      <c r="O1123" s="89">
        <f t="shared" ref="O1123" si="955">AVERAGE(G1120:G1123)</f>
        <v>253775.25</v>
      </c>
      <c r="P1123" s="89">
        <f t="shared" ref="P1123" si="956">AVERAGE(H1120:H1123)</f>
        <v>64312096.5</v>
      </c>
      <c r="Q1123" s="89">
        <f t="shared" ref="Q1123" si="957">AVERAGE(I1120:I1123)</f>
        <v>410.5</v>
      </c>
    </row>
    <row r="1124" spans="1:17">
      <c r="A1124" s="5">
        <v>44002</v>
      </c>
      <c r="B1124" s="8">
        <v>24</v>
      </c>
      <c r="C1124" s="102">
        <f t="shared" si="899"/>
        <v>43995</v>
      </c>
      <c r="D1124" s="50">
        <v>26</v>
      </c>
      <c r="E1124" s="75">
        <v>29331</v>
      </c>
      <c r="F1124" s="75">
        <v>201242</v>
      </c>
      <c r="G1124" s="75">
        <f t="shared" si="898"/>
        <v>230573</v>
      </c>
      <c r="H1124" s="76">
        <v>50873983</v>
      </c>
      <c r="I1124" s="75">
        <v>424</v>
      </c>
      <c r="M1124" s="92">
        <f t="shared" ref="M1124:M1125" si="958">AVERAGE(E1121:E1124)</f>
        <v>24798.25</v>
      </c>
      <c r="N1124" s="89">
        <f t="shared" ref="N1124:N1125" si="959">AVERAGE(F1121:F1124)</f>
        <v>216855.5</v>
      </c>
      <c r="O1124" s="89">
        <f t="shared" ref="O1124:O1125" si="960">AVERAGE(G1121:G1124)</f>
        <v>241653.75</v>
      </c>
      <c r="P1124" s="89">
        <f t="shared" ref="P1124:P1125" si="961">AVERAGE(H1121:H1124)</f>
        <v>59223091</v>
      </c>
      <c r="Q1124" s="89">
        <f t="shared" ref="Q1124:Q1125" si="962">AVERAGE(I1121:I1124)</f>
        <v>418</v>
      </c>
    </row>
    <row r="1125" spans="1:17">
      <c r="A1125" s="5">
        <v>44009</v>
      </c>
      <c r="B1125" s="8">
        <v>25</v>
      </c>
      <c r="C1125" s="102">
        <f t="shared" si="899"/>
        <v>44002</v>
      </c>
      <c r="D1125" s="50">
        <v>27</v>
      </c>
      <c r="E1125" s="75">
        <v>44827</v>
      </c>
      <c r="F1125" s="75">
        <v>191288</v>
      </c>
      <c r="G1125" s="75">
        <f t="shared" si="898"/>
        <v>236115</v>
      </c>
      <c r="H1125" s="76">
        <v>47205330</v>
      </c>
      <c r="I1125" s="75">
        <v>441</v>
      </c>
      <c r="M1125" s="92">
        <f t="shared" si="958"/>
        <v>30276.5</v>
      </c>
      <c r="N1125" s="89">
        <f t="shared" si="959"/>
        <v>206210.25</v>
      </c>
      <c r="O1125" s="89">
        <f t="shared" si="960"/>
        <v>236486.75</v>
      </c>
      <c r="P1125" s="89">
        <f t="shared" si="961"/>
        <v>55545966.5</v>
      </c>
      <c r="Q1125" s="89">
        <f t="shared" si="962"/>
        <v>407.75</v>
      </c>
    </row>
    <row r="1126" spans="1:17">
      <c r="A1126" s="5">
        <v>44016</v>
      </c>
      <c r="B1126" s="8">
        <v>26</v>
      </c>
      <c r="C1126" s="102">
        <f t="shared" ref="C1126:C1145" si="963">A1125</f>
        <v>44009</v>
      </c>
      <c r="D1126" s="50">
        <v>28</v>
      </c>
      <c r="E1126" s="75">
        <v>22102</v>
      </c>
      <c r="F1126" s="75">
        <v>183968</v>
      </c>
      <c r="G1126" s="75">
        <f t="shared" si="898"/>
        <v>206070</v>
      </c>
      <c r="H1126" s="76">
        <v>47412693</v>
      </c>
      <c r="I1126" s="75">
        <v>419</v>
      </c>
      <c r="M1126" s="92">
        <f t="shared" ref="M1126" si="964">AVERAGE(E1123:E1126)</f>
        <v>30069.25</v>
      </c>
      <c r="N1126" s="89">
        <f t="shared" ref="N1126" si="965">AVERAGE(F1123:F1126)</f>
        <v>196938.25</v>
      </c>
      <c r="O1126" s="89">
        <f t="shared" ref="O1126" si="966">AVERAGE(G1123:G1126)</f>
        <v>227007.5</v>
      </c>
      <c r="P1126" s="89">
        <f t="shared" ref="P1126" si="967">AVERAGE(H1123:H1126)</f>
        <v>50104560.5</v>
      </c>
      <c r="Q1126" s="89">
        <f t="shared" ref="Q1126" si="968">AVERAGE(I1123:I1126)</f>
        <v>426</v>
      </c>
    </row>
    <row r="1127" spans="1:17">
      <c r="A1127" s="5">
        <v>44023</v>
      </c>
      <c r="B1127" s="8">
        <v>27</v>
      </c>
      <c r="C1127" s="102">
        <f t="shared" si="963"/>
        <v>44016</v>
      </c>
      <c r="D1127" s="50">
        <v>29</v>
      </c>
      <c r="E1127" s="75">
        <v>28360</v>
      </c>
      <c r="F1127" s="75">
        <v>190169</v>
      </c>
      <c r="G1127" s="75">
        <f t="shared" si="898"/>
        <v>218529</v>
      </c>
      <c r="H1127" s="76">
        <v>45647242</v>
      </c>
      <c r="I1127" s="75">
        <v>461</v>
      </c>
      <c r="M1127" s="92">
        <f t="shared" ref="M1127" si="969">AVERAGE(E1124:E1127)</f>
        <v>31155</v>
      </c>
      <c r="N1127" s="89">
        <f t="shared" ref="N1127" si="970">AVERAGE(F1124:F1127)</f>
        <v>191666.75</v>
      </c>
      <c r="O1127" s="89">
        <f t="shared" ref="O1127" si="971">AVERAGE(G1124:G1127)</f>
        <v>222821.75</v>
      </c>
      <c r="P1127" s="89">
        <f t="shared" ref="P1127" si="972">AVERAGE(H1124:H1127)</f>
        <v>47784812</v>
      </c>
      <c r="Q1127" s="89">
        <f t="shared" ref="Q1127" si="973">AVERAGE(I1124:I1127)</f>
        <v>436.25</v>
      </c>
    </row>
    <row r="1128" spans="1:17">
      <c r="A1128" s="5">
        <v>44030</v>
      </c>
      <c r="B1128" s="8">
        <v>28</v>
      </c>
      <c r="C1128" s="102">
        <f t="shared" si="963"/>
        <v>44023</v>
      </c>
      <c r="D1128" s="50">
        <v>30</v>
      </c>
      <c r="E1128" s="75">
        <v>17911</v>
      </c>
      <c r="F1128" s="75">
        <v>190854</v>
      </c>
      <c r="G1128" s="75">
        <f t="shared" si="898"/>
        <v>208765</v>
      </c>
      <c r="H1128" s="76">
        <v>44243241</v>
      </c>
      <c r="I1128" s="75">
        <v>568</v>
      </c>
      <c r="M1128" s="92">
        <f t="shared" ref="M1128" si="974">AVERAGE(E1125:E1128)</f>
        <v>28300</v>
      </c>
      <c r="N1128" s="89">
        <f t="shared" ref="N1128" si="975">AVERAGE(F1125:F1128)</f>
        <v>189069.75</v>
      </c>
      <c r="O1128" s="89">
        <f t="shared" ref="O1128" si="976">AVERAGE(G1125:G1128)</f>
        <v>217369.75</v>
      </c>
      <c r="P1128" s="89">
        <f t="shared" ref="P1128" si="977">AVERAGE(H1125:H1128)</f>
        <v>46127126.5</v>
      </c>
      <c r="Q1128" s="89">
        <f t="shared" ref="Q1128" si="978">AVERAGE(I1125:I1128)</f>
        <v>472.25</v>
      </c>
    </row>
    <row r="1129" spans="1:17">
      <c r="A1129" s="5">
        <v>44037</v>
      </c>
      <c r="B1129" s="8">
        <v>29</v>
      </c>
      <c r="C1129" s="102">
        <f t="shared" si="963"/>
        <v>44030</v>
      </c>
      <c r="D1129" s="50">
        <v>31</v>
      </c>
      <c r="E1129" s="75">
        <v>20129</v>
      </c>
      <c r="F1129" s="75">
        <v>228226</v>
      </c>
      <c r="G1129" s="75">
        <f t="shared" si="898"/>
        <v>248355</v>
      </c>
      <c r="H1129" s="76">
        <v>43465088</v>
      </c>
      <c r="I1129" s="75">
        <v>621</v>
      </c>
      <c r="M1129" s="92">
        <f t="shared" ref="M1129" si="979">AVERAGE(E1126:E1129)</f>
        <v>22125.5</v>
      </c>
      <c r="N1129" s="89">
        <f t="shared" ref="N1129" si="980">AVERAGE(F1126:F1129)</f>
        <v>198304.25</v>
      </c>
      <c r="O1129" s="89">
        <f t="shared" ref="O1129" si="981">AVERAGE(G1126:G1129)</f>
        <v>220429.75</v>
      </c>
      <c r="P1129" s="89">
        <f t="shared" ref="P1129" si="982">AVERAGE(H1126:H1129)</f>
        <v>45192066</v>
      </c>
      <c r="Q1129" s="89">
        <f t="shared" ref="Q1129" si="983">AVERAGE(I1126:I1129)</f>
        <v>517.25</v>
      </c>
    </row>
    <row r="1130" spans="1:17">
      <c r="A1130" s="5">
        <v>44044</v>
      </c>
      <c r="B1130" s="8">
        <v>30</v>
      </c>
      <c r="C1130" s="102">
        <f t="shared" si="963"/>
        <v>44037</v>
      </c>
      <c r="D1130" s="50">
        <v>32</v>
      </c>
      <c r="E1130" s="75">
        <v>12551</v>
      </c>
      <c r="F1130" s="75">
        <v>223895</v>
      </c>
      <c r="G1130" s="75">
        <f t="shared" si="898"/>
        <v>236446</v>
      </c>
      <c r="H1130" s="76">
        <v>38762850</v>
      </c>
      <c r="I1130" s="75">
        <v>637</v>
      </c>
      <c r="M1130" s="92">
        <f t="shared" ref="M1130" si="984">AVERAGE(E1127:E1130)</f>
        <v>19737.75</v>
      </c>
      <c r="N1130" s="89">
        <f t="shared" ref="N1130" si="985">AVERAGE(F1127:F1130)</f>
        <v>208286</v>
      </c>
      <c r="O1130" s="89">
        <f t="shared" ref="O1130" si="986">AVERAGE(G1127:G1130)</f>
        <v>228023.75</v>
      </c>
      <c r="P1130" s="89">
        <f t="shared" ref="P1130" si="987">AVERAGE(H1127:H1130)</f>
        <v>43029605.25</v>
      </c>
      <c r="Q1130" s="89">
        <f t="shared" ref="Q1130" si="988">AVERAGE(I1127:I1130)</f>
        <v>571.75</v>
      </c>
    </row>
    <row r="1131" spans="1:17">
      <c r="A1131" s="5">
        <v>44051</v>
      </c>
      <c r="B1131" s="8">
        <v>31</v>
      </c>
      <c r="C1131" s="102">
        <f t="shared" si="963"/>
        <v>44044</v>
      </c>
      <c r="D1131" s="50">
        <v>33</v>
      </c>
      <c r="E1131" s="75">
        <v>10624</v>
      </c>
      <c r="F1131" s="75">
        <v>199336</v>
      </c>
      <c r="G1131" s="75">
        <f t="shared" si="898"/>
        <v>209960</v>
      </c>
      <c r="H1131" s="76">
        <v>35987489</v>
      </c>
      <c r="I1131" s="75">
        <v>726</v>
      </c>
      <c r="M1131" s="92">
        <f t="shared" ref="M1131" si="989">AVERAGE(E1128:E1131)</f>
        <v>15303.75</v>
      </c>
      <c r="N1131" s="89">
        <f t="shared" ref="N1131" si="990">AVERAGE(F1128:F1131)</f>
        <v>210577.75</v>
      </c>
      <c r="O1131" s="89">
        <f t="shared" ref="O1131" si="991">AVERAGE(G1128:G1131)</f>
        <v>225881.5</v>
      </c>
      <c r="P1131" s="89">
        <f t="shared" ref="P1131" si="992">AVERAGE(H1128:H1131)</f>
        <v>40614667</v>
      </c>
      <c r="Q1131" s="89">
        <f t="shared" ref="Q1131" si="993">AVERAGE(I1128:I1131)</f>
        <v>638</v>
      </c>
    </row>
    <row r="1132" spans="1:17">
      <c r="A1132" s="5">
        <v>44058</v>
      </c>
      <c r="B1132" s="8">
        <v>32</v>
      </c>
      <c r="C1132" s="102">
        <f t="shared" si="963"/>
        <v>44051</v>
      </c>
      <c r="D1132" s="50">
        <v>34</v>
      </c>
      <c r="E1132" s="75">
        <v>11569</v>
      </c>
      <c r="F1132" s="75">
        <v>183083</v>
      </c>
      <c r="G1132" s="75">
        <f t="shared" si="898"/>
        <v>194652</v>
      </c>
      <c r="H1132" s="76">
        <v>33993574</v>
      </c>
      <c r="I1132" s="75">
        <v>700</v>
      </c>
      <c r="M1132" s="92">
        <f t="shared" ref="M1132" si="994">AVERAGE(E1129:E1132)</f>
        <v>13718.25</v>
      </c>
      <c r="N1132" s="89">
        <f t="shared" ref="N1132" si="995">AVERAGE(F1129:F1132)</f>
        <v>208635</v>
      </c>
      <c r="O1132" s="89">
        <f t="shared" ref="O1132" si="996">AVERAGE(G1129:G1132)</f>
        <v>222353.25</v>
      </c>
      <c r="P1132" s="89">
        <f t="shared" ref="P1132" si="997">AVERAGE(H1129:H1132)</f>
        <v>38052250.25</v>
      </c>
      <c r="Q1132" s="89">
        <f t="shared" ref="Q1132" si="998">AVERAGE(I1129:I1132)</f>
        <v>671</v>
      </c>
    </row>
    <row r="1133" spans="1:17">
      <c r="A1133" s="5">
        <v>44065</v>
      </c>
      <c r="B1133" s="8">
        <v>33</v>
      </c>
      <c r="C1133" s="102">
        <f t="shared" si="963"/>
        <v>44058</v>
      </c>
      <c r="D1133" s="50">
        <v>35</v>
      </c>
      <c r="E1133" s="75">
        <v>10597</v>
      </c>
      <c r="F1133" s="75">
        <v>170341</v>
      </c>
      <c r="G1133" s="75">
        <f t="shared" si="898"/>
        <v>180938</v>
      </c>
      <c r="H1133" s="76">
        <v>33551152</v>
      </c>
      <c r="I1133" s="75">
        <v>703</v>
      </c>
      <c r="M1133" s="92">
        <f t="shared" ref="M1133" si="999">AVERAGE(E1130:E1133)</f>
        <v>11335.25</v>
      </c>
      <c r="N1133" s="89">
        <f t="shared" ref="N1133" si="1000">AVERAGE(F1130:F1133)</f>
        <v>194163.75</v>
      </c>
      <c r="O1133" s="89">
        <f t="shared" ref="O1133" si="1001">AVERAGE(G1130:G1133)</f>
        <v>205499</v>
      </c>
      <c r="P1133" s="89">
        <f t="shared" ref="P1133" si="1002">AVERAGE(H1130:H1133)</f>
        <v>35573766.25</v>
      </c>
      <c r="Q1133" s="89">
        <f t="shared" ref="Q1133" si="1003">AVERAGE(I1130:I1133)</f>
        <v>691.5</v>
      </c>
    </row>
    <row r="1134" spans="1:17">
      <c r="A1134" s="5">
        <v>44072</v>
      </c>
      <c r="B1134" s="8">
        <v>34</v>
      </c>
      <c r="C1134" s="102">
        <f t="shared" si="963"/>
        <v>44065</v>
      </c>
      <c r="D1134" s="50">
        <v>36</v>
      </c>
      <c r="E1134" s="75">
        <v>10779</v>
      </c>
      <c r="F1134" s="75">
        <v>164569</v>
      </c>
      <c r="G1134" s="75">
        <f t="shared" si="898"/>
        <v>175348</v>
      </c>
      <c r="H1134" s="76">
        <v>32741748</v>
      </c>
      <c r="I1134" s="75">
        <v>689</v>
      </c>
      <c r="M1134" s="92">
        <f t="shared" ref="M1134" si="1004">AVERAGE(E1131:E1134)</f>
        <v>10892.25</v>
      </c>
      <c r="N1134" s="89">
        <f t="shared" ref="N1134" si="1005">AVERAGE(F1131:F1134)</f>
        <v>179332.25</v>
      </c>
      <c r="O1134" s="89">
        <f t="shared" ref="O1134" si="1006">AVERAGE(G1131:G1134)</f>
        <v>190224.5</v>
      </c>
      <c r="P1134" s="89">
        <f t="shared" ref="P1134" si="1007">AVERAGE(H1131:H1134)</f>
        <v>34068490.75</v>
      </c>
      <c r="Q1134" s="89">
        <f t="shared" ref="Q1134" si="1008">AVERAGE(I1131:I1134)</f>
        <v>704.5</v>
      </c>
    </row>
    <row r="1135" spans="1:17">
      <c r="A1135" s="5">
        <v>44079</v>
      </c>
      <c r="B1135" s="8">
        <v>35</v>
      </c>
      <c r="C1135" s="102">
        <f t="shared" si="963"/>
        <v>44072</v>
      </c>
      <c r="D1135" s="50">
        <v>37</v>
      </c>
      <c r="E1135" s="75">
        <v>11255</v>
      </c>
      <c r="F1135" s="75">
        <v>158742</v>
      </c>
      <c r="G1135" s="75">
        <f t="shared" si="898"/>
        <v>169997</v>
      </c>
      <c r="H1135" s="76">
        <v>32410018</v>
      </c>
      <c r="I1135" s="75">
        <v>685</v>
      </c>
      <c r="M1135" s="92">
        <f t="shared" ref="M1135" si="1009">AVERAGE(E1132:E1135)</f>
        <v>11050</v>
      </c>
      <c r="N1135" s="89">
        <f t="shared" ref="N1135" si="1010">AVERAGE(F1132:F1135)</f>
        <v>169183.75</v>
      </c>
      <c r="O1135" s="89">
        <f t="shared" ref="O1135" si="1011">AVERAGE(G1132:G1135)</f>
        <v>180233.75</v>
      </c>
      <c r="P1135" s="89">
        <f t="shared" ref="P1135" si="1012">AVERAGE(H1132:H1135)</f>
        <v>33174123</v>
      </c>
      <c r="Q1135" s="89">
        <f t="shared" ref="Q1135" si="1013">AVERAGE(I1132:I1135)</f>
        <v>694.25</v>
      </c>
    </row>
    <row r="1136" spans="1:17">
      <c r="A1136" s="5">
        <v>44086</v>
      </c>
      <c r="B1136" s="8">
        <v>36</v>
      </c>
      <c r="C1136" s="102">
        <f t="shared" si="963"/>
        <v>44079</v>
      </c>
      <c r="D1136" s="50">
        <v>38</v>
      </c>
      <c r="E1136" s="75">
        <v>13245</v>
      </c>
      <c r="F1136" s="75">
        <v>164615</v>
      </c>
      <c r="G1136" s="75">
        <f t="shared" si="898"/>
        <v>177860</v>
      </c>
      <c r="H1136" s="76">
        <v>31668848</v>
      </c>
      <c r="I1136" s="75">
        <v>1283</v>
      </c>
      <c r="M1136" s="92">
        <f t="shared" ref="M1136" si="1014">AVERAGE(E1133:E1136)</f>
        <v>11469</v>
      </c>
      <c r="N1136" s="89">
        <f t="shared" ref="N1136" si="1015">AVERAGE(F1133:F1136)</f>
        <v>164566.75</v>
      </c>
      <c r="O1136" s="89">
        <f t="shared" ref="O1136" si="1016">AVERAGE(G1133:G1136)</f>
        <v>176035.75</v>
      </c>
      <c r="P1136" s="89">
        <f t="shared" ref="P1136" si="1017">AVERAGE(H1133:H1136)</f>
        <v>32592941.5</v>
      </c>
      <c r="Q1136" s="89">
        <f t="shared" ref="Q1136" si="1018">AVERAGE(I1133:I1136)</f>
        <v>840</v>
      </c>
    </row>
    <row r="1137" spans="1:17">
      <c r="A1137" s="5">
        <v>44093</v>
      </c>
      <c r="B1137" s="8">
        <v>37</v>
      </c>
      <c r="C1137" s="102">
        <f t="shared" si="963"/>
        <v>44086</v>
      </c>
      <c r="D1137" s="50">
        <v>39</v>
      </c>
      <c r="E1137" s="75">
        <v>11702</v>
      </c>
      <c r="F1137" s="75">
        <v>161143</v>
      </c>
      <c r="G1137" s="75">
        <f t="shared" si="898"/>
        <v>172845</v>
      </c>
      <c r="H1137" s="76">
        <v>29079016</v>
      </c>
      <c r="I1137" s="75">
        <v>5217</v>
      </c>
      <c r="M1137" s="92">
        <f t="shared" ref="M1137" si="1019">AVERAGE(E1134:E1137)</f>
        <v>11745.25</v>
      </c>
      <c r="N1137" s="89">
        <f t="shared" ref="N1137" si="1020">AVERAGE(F1134:F1137)</f>
        <v>162267.25</v>
      </c>
      <c r="O1137" s="89">
        <f t="shared" ref="O1137" si="1021">AVERAGE(G1134:G1137)</f>
        <v>174012.5</v>
      </c>
      <c r="P1137" s="89">
        <f t="shared" ref="P1137" si="1022">AVERAGE(H1134:H1137)</f>
        <v>31474907.5</v>
      </c>
      <c r="Q1137" s="89">
        <f t="shared" ref="Q1137" si="1023">AVERAGE(I1134:I1137)</f>
        <v>1968.5</v>
      </c>
    </row>
    <row r="1138" spans="1:17">
      <c r="A1138" s="5">
        <v>44100</v>
      </c>
      <c r="B1138" s="8">
        <v>38</v>
      </c>
      <c r="C1138" s="102">
        <f t="shared" si="963"/>
        <v>44093</v>
      </c>
      <c r="D1138" s="50">
        <v>40</v>
      </c>
      <c r="E1138" s="75">
        <v>10209</v>
      </c>
      <c r="F1138" s="75">
        <v>150463</v>
      </c>
      <c r="G1138" s="75">
        <f t="shared" si="898"/>
        <v>160672</v>
      </c>
      <c r="H1138" s="76">
        <v>26333115</v>
      </c>
      <c r="I1138" s="75">
        <v>10349</v>
      </c>
      <c r="M1138" s="92">
        <f t="shared" ref="M1138:M1139" si="1024">AVERAGE(E1135:E1138)</f>
        <v>11602.75</v>
      </c>
      <c r="N1138" s="89">
        <f t="shared" ref="N1138:N1139" si="1025">AVERAGE(F1135:F1138)</f>
        <v>158740.75</v>
      </c>
      <c r="O1138" s="89">
        <f t="shared" ref="O1138:O1139" si="1026">AVERAGE(G1135:G1138)</f>
        <v>170343.5</v>
      </c>
      <c r="P1138" s="89">
        <f t="shared" ref="P1138:P1139" si="1027">AVERAGE(H1135:H1138)</f>
        <v>29872749.25</v>
      </c>
      <c r="Q1138" s="89">
        <f t="shared" ref="Q1138:Q1139" si="1028">AVERAGE(I1135:I1138)</f>
        <v>4383.5</v>
      </c>
    </row>
    <row r="1139" spans="1:17">
      <c r="A1139" s="5">
        <v>44107</v>
      </c>
      <c r="B1139" s="8">
        <v>39</v>
      </c>
      <c r="C1139" s="102">
        <f t="shared" si="963"/>
        <v>44100</v>
      </c>
      <c r="D1139" s="50">
        <v>41</v>
      </c>
      <c r="E1139" s="75">
        <v>10076</v>
      </c>
      <c r="F1139" s="75">
        <v>129538</v>
      </c>
      <c r="G1139" s="75">
        <f t="shared" si="898"/>
        <v>139614</v>
      </c>
      <c r="H1139" s="76">
        <v>23296158</v>
      </c>
      <c r="I1139" s="75">
        <v>10921</v>
      </c>
      <c r="M1139" s="92">
        <f t="shared" si="1024"/>
        <v>11308</v>
      </c>
      <c r="N1139" s="89">
        <f t="shared" si="1025"/>
        <v>151439.75</v>
      </c>
      <c r="O1139" s="89">
        <f t="shared" si="1026"/>
        <v>162747.75</v>
      </c>
      <c r="P1139" s="89">
        <f t="shared" si="1027"/>
        <v>27594284.25</v>
      </c>
      <c r="Q1139" s="89">
        <f t="shared" si="1028"/>
        <v>6942.5</v>
      </c>
    </row>
    <row r="1140" spans="1:17">
      <c r="A1140" s="5">
        <v>44114</v>
      </c>
      <c r="B1140" s="8">
        <v>40</v>
      </c>
      <c r="C1140" s="102">
        <f t="shared" si="963"/>
        <v>44107</v>
      </c>
      <c r="D1140" s="50">
        <v>42</v>
      </c>
      <c r="E1140" s="75">
        <v>17916</v>
      </c>
      <c r="F1140" s="75">
        <v>118930</v>
      </c>
      <c r="G1140" s="75">
        <f t="shared" si="898"/>
        <v>136846</v>
      </c>
      <c r="H1140" s="76">
        <v>20950843</v>
      </c>
      <c r="I1140" s="75">
        <v>9542</v>
      </c>
      <c r="M1140" s="92">
        <f t="shared" ref="M1140" si="1029">AVERAGE(E1137:E1140)</f>
        <v>12475.75</v>
      </c>
      <c r="N1140" s="89">
        <f t="shared" ref="N1140" si="1030">AVERAGE(F1137:F1140)</f>
        <v>140018.5</v>
      </c>
      <c r="O1140" s="89">
        <f t="shared" ref="O1140" si="1031">AVERAGE(G1137:G1140)</f>
        <v>152494.25</v>
      </c>
      <c r="P1140" s="89">
        <f t="shared" ref="P1140" si="1032">AVERAGE(H1137:H1140)</f>
        <v>24914783</v>
      </c>
      <c r="Q1140" s="89">
        <f t="shared" ref="Q1140" si="1033">AVERAGE(I1137:I1140)</f>
        <v>9007.25</v>
      </c>
    </row>
    <row r="1141" spans="1:17">
      <c r="A1141" s="5">
        <v>44121</v>
      </c>
      <c r="B1141" s="8">
        <v>41</v>
      </c>
      <c r="C1141" s="102">
        <f t="shared" si="963"/>
        <v>44114</v>
      </c>
      <c r="D1141" s="50">
        <v>43</v>
      </c>
      <c r="E1141" s="75">
        <v>15421</v>
      </c>
      <c r="F1141" s="75">
        <v>113496</v>
      </c>
      <c r="G1141" s="75">
        <f t="shared" si="898"/>
        <v>128917</v>
      </c>
      <c r="H1141" s="76">
        <v>20193864</v>
      </c>
      <c r="I1141" s="75">
        <v>7380</v>
      </c>
      <c r="M1141" s="92">
        <f t="shared" ref="M1141" si="1034">AVERAGE(E1138:E1141)</f>
        <v>13405.5</v>
      </c>
      <c r="N1141" s="89">
        <f t="shared" ref="N1141" si="1035">AVERAGE(F1138:F1141)</f>
        <v>128106.75</v>
      </c>
      <c r="O1141" s="89">
        <f t="shared" ref="O1141" si="1036">AVERAGE(G1138:G1141)</f>
        <v>141512.25</v>
      </c>
      <c r="P1141" s="89">
        <f t="shared" ref="P1141" si="1037">AVERAGE(H1138:H1141)</f>
        <v>22693495</v>
      </c>
      <c r="Q1141" s="89">
        <f t="shared" ref="Q1141" si="1038">AVERAGE(I1138:I1141)</f>
        <v>9548</v>
      </c>
    </row>
    <row r="1142" spans="1:17">
      <c r="A1142" s="5">
        <v>44128</v>
      </c>
      <c r="B1142" s="8">
        <v>42</v>
      </c>
      <c r="C1142" s="102">
        <f t="shared" si="963"/>
        <v>44121</v>
      </c>
      <c r="D1142" s="50">
        <v>44</v>
      </c>
      <c r="E1142" s="75">
        <v>13407</v>
      </c>
      <c r="F1142" s="75">
        <v>103977</v>
      </c>
      <c r="G1142" s="75">
        <f t="shared" si="898"/>
        <v>117384</v>
      </c>
      <c r="H1142" s="76">
        <v>19160873</v>
      </c>
      <c r="I1142" s="75">
        <v>5843</v>
      </c>
      <c r="M1142" s="92">
        <f t="shared" ref="M1142" si="1039">AVERAGE(E1139:E1142)</f>
        <v>14205</v>
      </c>
      <c r="N1142" s="89">
        <f t="shared" ref="N1142" si="1040">AVERAGE(F1139:F1142)</f>
        <v>116485.25</v>
      </c>
      <c r="O1142" s="89">
        <f t="shared" ref="O1142" si="1041">AVERAGE(G1139:G1142)</f>
        <v>130690.25</v>
      </c>
      <c r="P1142" s="89">
        <f t="shared" ref="P1142" si="1042">AVERAGE(H1139:H1142)</f>
        <v>20900434.5</v>
      </c>
      <c r="Q1142" s="89">
        <f t="shared" ref="Q1142" si="1043">AVERAGE(I1139:I1142)</f>
        <v>8421.5</v>
      </c>
    </row>
    <row r="1143" spans="1:17">
      <c r="A1143" s="5">
        <v>44135</v>
      </c>
      <c r="B1143" s="8">
        <v>43</v>
      </c>
      <c r="C1143" s="102">
        <f t="shared" si="963"/>
        <v>44128</v>
      </c>
      <c r="D1143" s="50">
        <v>45</v>
      </c>
      <c r="E1143" s="75">
        <v>13413</v>
      </c>
      <c r="F1143" s="75">
        <v>96385</v>
      </c>
      <c r="G1143" s="75">
        <f t="shared" si="898"/>
        <v>109798</v>
      </c>
      <c r="H1143" s="76">
        <v>17431304</v>
      </c>
      <c r="I1143" s="75">
        <v>5843</v>
      </c>
      <c r="M1143" s="92">
        <f t="shared" ref="M1143" si="1044">AVERAGE(E1140:E1143)</f>
        <v>15039.25</v>
      </c>
      <c r="N1143" s="89">
        <f t="shared" ref="N1143" si="1045">AVERAGE(F1140:F1143)</f>
        <v>108197</v>
      </c>
      <c r="O1143" s="89">
        <f t="shared" ref="O1143" si="1046">AVERAGE(G1140:G1143)</f>
        <v>123236.25</v>
      </c>
      <c r="P1143" s="89">
        <f t="shared" ref="P1143" si="1047">AVERAGE(H1140:H1143)</f>
        <v>19434221</v>
      </c>
      <c r="Q1143" s="89">
        <f t="shared" ref="Q1143" si="1048">AVERAGE(I1140:I1143)</f>
        <v>7152</v>
      </c>
    </row>
    <row r="1144" spans="1:17">
      <c r="A1144" s="5">
        <v>44142</v>
      </c>
      <c r="B1144" s="8">
        <v>44</v>
      </c>
      <c r="C1144" s="102">
        <f t="shared" si="963"/>
        <v>44135</v>
      </c>
      <c r="D1144" s="50">
        <v>46</v>
      </c>
      <c r="E1144" s="75">
        <v>14111</v>
      </c>
      <c r="F1144" s="75">
        <v>87474</v>
      </c>
      <c r="G1144" s="75">
        <f t="shared" si="898"/>
        <v>101585</v>
      </c>
      <c r="H1144" s="76">
        <v>15658210</v>
      </c>
      <c r="I1144" s="75">
        <v>4307</v>
      </c>
      <c r="M1144" s="92">
        <f t="shared" ref="M1144" si="1049">AVERAGE(E1141:E1144)</f>
        <v>14088</v>
      </c>
      <c r="N1144" s="89">
        <f t="shared" ref="N1144" si="1050">AVERAGE(F1141:F1144)</f>
        <v>100333</v>
      </c>
      <c r="O1144" s="89">
        <f t="shared" ref="O1144" si="1051">AVERAGE(G1141:G1144)</f>
        <v>114421</v>
      </c>
      <c r="P1144" s="89">
        <f t="shared" ref="P1144" si="1052">AVERAGE(H1141:H1144)</f>
        <v>18111062.75</v>
      </c>
      <c r="Q1144" s="89">
        <f t="shared" ref="Q1144" si="1053">AVERAGE(I1141:I1144)</f>
        <v>5843.25</v>
      </c>
    </row>
    <row r="1145" spans="1:17">
      <c r="A1145" s="5">
        <v>44149</v>
      </c>
      <c r="B1145" s="8">
        <v>45</v>
      </c>
      <c r="C1145" s="102">
        <f t="shared" si="963"/>
        <v>44142</v>
      </c>
      <c r="D1145" s="50">
        <v>47</v>
      </c>
      <c r="E1145" s="75">
        <v>15422</v>
      </c>
      <c r="F1145" s="75">
        <v>81938</v>
      </c>
      <c r="G1145" s="75">
        <f t="shared" si="898"/>
        <v>97360</v>
      </c>
      <c r="H1145" s="76">
        <v>16531301</v>
      </c>
      <c r="I1145" s="75">
        <v>3743</v>
      </c>
      <c r="M1145" s="92">
        <f t="shared" ref="M1145" si="1054">AVERAGE(E1142:E1145)</f>
        <v>14088.25</v>
      </c>
      <c r="N1145" s="89">
        <f t="shared" ref="N1145" si="1055">AVERAGE(F1142:F1145)</f>
        <v>92443.5</v>
      </c>
      <c r="O1145" s="89">
        <f t="shared" ref="O1145" si="1056">AVERAGE(G1142:G1145)</f>
        <v>106531.75</v>
      </c>
      <c r="P1145" s="89">
        <f t="shared" ref="P1145" si="1057">AVERAGE(H1142:H1145)</f>
        <v>17195422</v>
      </c>
      <c r="Q1145" s="89">
        <f t="shared" ref="Q1145" si="1058">AVERAGE(I1142:I1145)</f>
        <v>4934</v>
      </c>
    </row>
    <row r="1146" spans="1:17">
      <c r="A1146" s="5">
        <v>44156</v>
      </c>
      <c r="B1146" s="8">
        <v>46</v>
      </c>
      <c r="C1146" s="102">
        <f t="shared" ref="C1146:C1180" si="1059">A1145</f>
        <v>44149</v>
      </c>
      <c r="D1146" s="50">
        <v>48</v>
      </c>
      <c r="E1146" s="75">
        <v>18829</v>
      </c>
      <c r="F1146" s="75">
        <v>84966</v>
      </c>
      <c r="G1146" s="75">
        <f t="shared" si="898"/>
        <v>103795</v>
      </c>
      <c r="H1146" s="76">
        <v>12334994</v>
      </c>
      <c r="I1146" s="75">
        <v>3838</v>
      </c>
      <c r="M1146" s="92">
        <f t="shared" ref="M1146" si="1060">AVERAGE(E1143:E1146)</f>
        <v>15443.75</v>
      </c>
      <c r="N1146" s="89">
        <f t="shared" ref="N1146" si="1061">AVERAGE(F1143:F1146)</f>
        <v>87690.75</v>
      </c>
      <c r="O1146" s="89">
        <f t="shared" ref="O1146" si="1062">AVERAGE(G1143:G1146)</f>
        <v>103134.5</v>
      </c>
      <c r="P1146" s="89">
        <f t="shared" ref="P1146" si="1063">AVERAGE(H1143:H1146)</f>
        <v>15488952.25</v>
      </c>
      <c r="Q1146" s="89">
        <f t="shared" ref="Q1146" si="1064">AVERAGE(I1143:I1146)</f>
        <v>4432.75</v>
      </c>
    </row>
    <row r="1147" spans="1:17">
      <c r="A1147" s="5">
        <v>44163</v>
      </c>
      <c r="B1147" s="8">
        <v>47</v>
      </c>
      <c r="C1147" s="102">
        <f t="shared" si="1059"/>
        <v>44156</v>
      </c>
      <c r="D1147" s="50">
        <v>49</v>
      </c>
      <c r="E1147" s="75">
        <v>20575</v>
      </c>
      <c r="F1147" s="75">
        <v>78674</v>
      </c>
      <c r="G1147" s="75">
        <f t="shared" si="898"/>
        <v>99249</v>
      </c>
      <c r="H1147" s="76">
        <v>14188057</v>
      </c>
      <c r="I1147" s="75">
        <v>2668</v>
      </c>
      <c r="M1147" s="92">
        <f t="shared" ref="M1147" si="1065">AVERAGE(E1144:E1147)</f>
        <v>17234.25</v>
      </c>
      <c r="N1147" s="89">
        <f t="shared" ref="N1147" si="1066">AVERAGE(F1144:F1147)</f>
        <v>83263</v>
      </c>
      <c r="O1147" s="89">
        <f t="shared" ref="O1147" si="1067">AVERAGE(G1144:G1147)</f>
        <v>100497.25</v>
      </c>
      <c r="P1147" s="89">
        <f t="shared" ref="P1147" si="1068">AVERAGE(H1144:H1147)</f>
        <v>14678140.5</v>
      </c>
      <c r="Q1147" s="89">
        <f t="shared" ref="Q1147" si="1069">AVERAGE(I1144:I1147)</f>
        <v>3639</v>
      </c>
    </row>
    <row r="1148" spans="1:17">
      <c r="A1148" s="5">
        <v>44170</v>
      </c>
      <c r="B1148" s="8">
        <v>48</v>
      </c>
      <c r="C1148" s="102">
        <f t="shared" si="1059"/>
        <v>44163</v>
      </c>
      <c r="D1148" s="50">
        <v>50</v>
      </c>
      <c r="E1148" s="75">
        <v>23622</v>
      </c>
      <c r="F1148" s="75">
        <v>84790</v>
      </c>
      <c r="G1148" s="75">
        <f t="shared" si="898"/>
        <v>108412</v>
      </c>
      <c r="H1148" s="76">
        <v>16200255</v>
      </c>
      <c r="I1148" s="75">
        <v>2910</v>
      </c>
      <c r="M1148" s="92">
        <f t="shared" ref="M1148" si="1070">AVERAGE(E1145:E1148)</f>
        <v>19612</v>
      </c>
      <c r="N1148" s="89">
        <f t="shared" ref="N1148" si="1071">AVERAGE(F1145:F1148)</f>
        <v>82592</v>
      </c>
      <c r="O1148" s="89">
        <f t="shared" ref="O1148" si="1072">AVERAGE(G1145:G1148)</f>
        <v>102204</v>
      </c>
      <c r="P1148" s="89">
        <f t="shared" ref="P1148" si="1073">AVERAGE(H1145:H1148)</f>
        <v>14813651.75</v>
      </c>
      <c r="Q1148" s="89">
        <f t="shared" ref="Q1148" si="1074">AVERAGE(I1145:I1148)</f>
        <v>3289.75</v>
      </c>
    </row>
    <row r="1149" spans="1:17">
      <c r="A1149" s="5">
        <v>44177</v>
      </c>
      <c r="B1149" s="8">
        <v>49</v>
      </c>
      <c r="C1149" s="102">
        <f t="shared" si="1059"/>
        <v>44170</v>
      </c>
      <c r="D1149" s="50">
        <v>51</v>
      </c>
      <c r="E1149" s="75">
        <v>15702</v>
      </c>
      <c r="F1149" s="75">
        <v>78703</v>
      </c>
      <c r="G1149" s="75">
        <f t="shared" si="898"/>
        <v>94405</v>
      </c>
      <c r="H1149" s="76">
        <v>13085271</v>
      </c>
      <c r="I1149" s="75">
        <v>3130</v>
      </c>
      <c r="M1149" s="92">
        <f t="shared" ref="M1149" si="1075">AVERAGE(E1146:E1149)</f>
        <v>19682</v>
      </c>
      <c r="N1149" s="89">
        <f t="shared" ref="N1149" si="1076">AVERAGE(F1146:F1149)</f>
        <v>81783.25</v>
      </c>
      <c r="O1149" s="89">
        <f t="shared" ref="O1149" si="1077">AVERAGE(G1146:G1149)</f>
        <v>101465.25</v>
      </c>
      <c r="P1149" s="89">
        <f t="shared" ref="P1149" si="1078">AVERAGE(H1146:H1149)</f>
        <v>13952144.25</v>
      </c>
      <c r="Q1149" s="89">
        <f t="shared" ref="Q1149" si="1079">AVERAGE(I1146:I1149)</f>
        <v>3136.5</v>
      </c>
    </row>
    <row r="1150" spans="1:17">
      <c r="A1150" s="5">
        <v>44184</v>
      </c>
      <c r="B1150" s="8">
        <v>50</v>
      </c>
      <c r="C1150" s="102">
        <f t="shared" si="1059"/>
        <v>44177</v>
      </c>
      <c r="D1150" s="50">
        <v>52</v>
      </c>
      <c r="E1150" s="75">
        <v>12234</v>
      </c>
      <c r="F1150" s="75">
        <v>73506</v>
      </c>
      <c r="G1150" s="75">
        <f t="shared" si="898"/>
        <v>85740</v>
      </c>
      <c r="H1150" s="76">
        <v>11941619</v>
      </c>
      <c r="I1150" s="75">
        <v>2505</v>
      </c>
      <c r="M1150" s="92">
        <f t="shared" ref="M1150" si="1080">AVERAGE(E1147:E1150)</f>
        <v>18033.25</v>
      </c>
      <c r="N1150" s="89">
        <f t="shared" ref="N1150" si="1081">AVERAGE(F1147:F1150)</f>
        <v>78918.25</v>
      </c>
      <c r="O1150" s="89">
        <f t="shared" ref="O1150" si="1082">AVERAGE(G1147:G1150)</f>
        <v>96951.5</v>
      </c>
      <c r="P1150" s="89">
        <f t="shared" ref="P1150" si="1083">AVERAGE(H1147:H1150)</f>
        <v>13853800.5</v>
      </c>
      <c r="Q1150" s="89">
        <f t="shared" ref="Q1150" si="1084">AVERAGE(I1147:I1150)</f>
        <v>2803.25</v>
      </c>
    </row>
    <row r="1151" spans="1:17">
      <c r="A1151" s="5">
        <v>44191</v>
      </c>
      <c r="B1151" s="8">
        <v>51</v>
      </c>
      <c r="C1151" s="102">
        <f t="shared" si="1059"/>
        <v>44184</v>
      </c>
      <c r="D1151" s="117" t="s">
        <v>158</v>
      </c>
      <c r="E1151" s="75">
        <v>12013</v>
      </c>
      <c r="F1151" s="75">
        <v>73868</v>
      </c>
      <c r="G1151" s="75">
        <f t="shared" si="898"/>
        <v>85881</v>
      </c>
      <c r="H1151" s="120">
        <v>12943057</v>
      </c>
      <c r="I1151" s="75">
        <v>2373</v>
      </c>
      <c r="M1151" s="92">
        <f t="shared" ref="M1151" si="1085">AVERAGE(E1148:E1151)</f>
        <v>15892.75</v>
      </c>
      <c r="N1151" s="89">
        <f t="shared" ref="N1151" si="1086">AVERAGE(F1148:F1151)</f>
        <v>77716.75</v>
      </c>
      <c r="O1151" s="89">
        <f t="shared" ref="O1151" si="1087">AVERAGE(G1148:G1151)</f>
        <v>93609.5</v>
      </c>
      <c r="P1151" s="89">
        <f t="shared" ref="P1151" si="1088">AVERAGE(H1148:H1151)</f>
        <v>13542550.5</v>
      </c>
      <c r="Q1151" s="89">
        <f t="shared" ref="Q1151" si="1089">AVERAGE(I1148:I1151)</f>
        <v>2729.5</v>
      </c>
    </row>
    <row r="1152" spans="1:17">
      <c r="A1152" s="5">
        <v>44198</v>
      </c>
      <c r="B1152" s="8">
        <v>52</v>
      </c>
      <c r="C1152" s="102">
        <f t="shared" si="1059"/>
        <v>44191</v>
      </c>
      <c r="D1152" s="50">
        <v>2</v>
      </c>
      <c r="E1152" s="75">
        <v>14796</v>
      </c>
      <c r="F1152" s="75">
        <v>80503</v>
      </c>
      <c r="G1152" s="75">
        <f t="shared" si="898"/>
        <v>95299</v>
      </c>
      <c r="H1152" s="76">
        <v>14383902</v>
      </c>
      <c r="I1152" s="75">
        <v>2456</v>
      </c>
      <c r="M1152" s="92">
        <f t="shared" ref="M1152" si="1090">AVERAGE(E1149:E1152)</f>
        <v>13686.25</v>
      </c>
      <c r="N1152" s="89">
        <f t="shared" ref="N1152" si="1091">AVERAGE(F1149:F1152)</f>
        <v>76645</v>
      </c>
      <c r="O1152" s="89">
        <f t="shared" ref="O1152" si="1092">AVERAGE(G1149:G1152)</f>
        <v>90331.25</v>
      </c>
      <c r="P1152" s="89">
        <f t="shared" ref="P1152" si="1093">AVERAGE(H1149:H1152)</f>
        <v>13088462.25</v>
      </c>
      <c r="Q1152" s="89">
        <f t="shared" ref="Q1152" si="1094">AVERAGE(I1149:I1152)</f>
        <v>2616</v>
      </c>
    </row>
    <row r="1153" spans="1:17">
      <c r="A1153" s="5">
        <v>44205</v>
      </c>
      <c r="B1153" s="8">
        <v>1</v>
      </c>
      <c r="C1153" s="102">
        <f t="shared" si="1059"/>
        <v>44198</v>
      </c>
      <c r="D1153" s="50">
        <v>3</v>
      </c>
      <c r="E1153" s="75">
        <v>17724</v>
      </c>
      <c r="F1153" s="75">
        <v>93981</v>
      </c>
      <c r="G1153" s="75">
        <f t="shared" si="898"/>
        <v>111705</v>
      </c>
      <c r="H1153" s="76">
        <v>13414545</v>
      </c>
      <c r="I1153" s="75">
        <v>3830</v>
      </c>
      <c r="M1153" s="92">
        <f t="shared" ref="M1153" si="1095">AVERAGE(E1150:E1153)</f>
        <v>14191.75</v>
      </c>
      <c r="N1153" s="89">
        <f t="shared" ref="N1153" si="1096">AVERAGE(F1150:F1153)</f>
        <v>80464.5</v>
      </c>
      <c r="O1153" s="89">
        <f t="shared" ref="O1153" si="1097">AVERAGE(G1150:G1153)</f>
        <v>94656.25</v>
      </c>
      <c r="P1153" s="89">
        <f t="shared" ref="P1153" si="1098">AVERAGE(H1150:H1153)</f>
        <v>13170780.75</v>
      </c>
      <c r="Q1153" s="89">
        <f t="shared" ref="Q1153" si="1099">AVERAGE(I1150:I1153)</f>
        <v>2791</v>
      </c>
    </row>
    <row r="1154" spans="1:17">
      <c r="A1154" s="5">
        <v>44212</v>
      </c>
      <c r="B1154" s="8">
        <v>2</v>
      </c>
      <c r="C1154" s="102">
        <f t="shared" si="1059"/>
        <v>44205</v>
      </c>
      <c r="D1154" s="50">
        <v>4</v>
      </c>
      <c r="E1154" s="75">
        <v>14256</v>
      </c>
      <c r="F1154" s="75">
        <v>91907</v>
      </c>
      <c r="G1154" s="75">
        <f t="shared" si="898"/>
        <v>106163</v>
      </c>
      <c r="H1154" s="76">
        <v>13813977</v>
      </c>
      <c r="I1154" s="75">
        <v>2609</v>
      </c>
      <c r="M1154" s="92">
        <f t="shared" ref="M1154" si="1100">AVERAGE(E1151:E1154)</f>
        <v>14697.25</v>
      </c>
      <c r="N1154" s="89">
        <f t="shared" ref="N1154" si="1101">AVERAGE(F1151:F1154)</f>
        <v>85064.75</v>
      </c>
      <c r="O1154" s="89">
        <f t="shared" ref="O1154" si="1102">AVERAGE(G1151:G1154)</f>
        <v>99762</v>
      </c>
      <c r="P1154" s="89">
        <f t="shared" ref="P1154" si="1103">AVERAGE(H1151:H1154)</f>
        <v>13638870.25</v>
      </c>
      <c r="Q1154" s="89">
        <f t="shared" ref="Q1154" si="1104">AVERAGE(I1151:I1154)</f>
        <v>2817</v>
      </c>
    </row>
    <row r="1155" spans="1:17">
      <c r="A1155" s="5">
        <v>44219</v>
      </c>
      <c r="B1155" s="8">
        <v>3</v>
      </c>
      <c r="C1155" s="102">
        <f t="shared" si="1059"/>
        <v>44212</v>
      </c>
      <c r="D1155" s="50">
        <v>5</v>
      </c>
      <c r="E1155" s="75">
        <v>13354</v>
      </c>
      <c r="F1155" s="75">
        <v>95058</v>
      </c>
      <c r="G1155" s="75">
        <f t="shared" si="898"/>
        <v>108412</v>
      </c>
      <c r="H1155" s="76">
        <v>13972126</v>
      </c>
      <c r="I1155" s="75">
        <v>2351</v>
      </c>
      <c r="M1155" s="92">
        <f t="shared" ref="M1155" si="1105">AVERAGE(E1152:E1155)</f>
        <v>15032.5</v>
      </c>
      <c r="N1155" s="89">
        <f t="shared" ref="N1155" si="1106">AVERAGE(F1152:F1155)</f>
        <v>90362.25</v>
      </c>
      <c r="O1155" s="89">
        <f t="shared" ref="O1155" si="1107">AVERAGE(G1152:G1155)</f>
        <v>105394.75</v>
      </c>
      <c r="P1155" s="89">
        <f t="shared" ref="P1155" si="1108">AVERAGE(H1152:H1155)</f>
        <v>13896137.5</v>
      </c>
      <c r="Q1155" s="89">
        <f t="shared" ref="Q1155" si="1109">AVERAGE(I1152:I1155)</f>
        <v>2811.5</v>
      </c>
    </row>
    <row r="1156" spans="1:17">
      <c r="A1156" s="5">
        <v>44226</v>
      </c>
      <c r="B1156" s="8">
        <v>4</v>
      </c>
      <c r="C1156" s="102">
        <f t="shared" si="1059"/>
        <v>44219</v>
      </c>
      <c r="D1156" s="50">
        <v>6</v>
      </c>
      <c r="E1156" s="75">
        <v>12539</v>
      </c>
      <c r="F1156" s="75">
        <v>81870</v>
      </c>
      <c r="G1156" s="75">
        <f t="shared" si="898"/>
        <v>94409</v>
      </c>
      <c r="H1156" s="76">
        <v>13958484</v>
      </c>
      <c r="I1156" s="75">
        <v>2135</v>
      </c>
      <c r="M1156" s="92">
        <f t="shared" ref="M1156" si="1110">AVERAGE(E1153:E1156)</f>
        <v>14468.25</v>
      </c>
      <c r="N1156" s="89">
        <f t="shared" ref="N1156" si="1111">AVERAGE(F1153:F1156)</f>
        <v>90704</v>
      </c>
      <c r="O1156" s="89">
        <f t="shared" ref="O1156" si="1112">AVERAGE(G1153:G1156)</f>
        <v>105172.25</v>
      </c>
      <c r="P1156" s="89">
        <f t="shared" ref="P1156" si="1113">AVERAGE(H1153:H1156)</f>
        <v>13789783</v>
      </c>
      <c r="Q1156" s="89">
        <f t="shared" ref="Q1156" si="1114">AVERAGE(I1153:I1156)</f>
        <v>2731.25</v>
      </c>
    </row>
    <row r="1157" spans="1:17">
      <c r="A1157" s="5">
        <v>44233</v>
      </c>
      <c r="B1157" s="8">
        <v>5</v>
      </c>
      <c r="C1157" s="102">
        <f t="shared" si="1059"/>
        <v>44226</v>
      </c>
      <c r="D1157" s="50">
        <v>7</v>
      </c>
      <c r="E1157" s="75">
        <v>13508</v>
      </c>
      <c r="F1157" s="75">
        <v>79296</v>
      </c>
      <c r="G1157" s="75">
        <f t="shared" si="898"/>
        <v>92804</v>
      </c>
      <c r="H1157" s="76">
        <v>14927236</v>
      </c>
      <c r="I1157" s="75">
        <v>1937</v>
      </c>
      <c r="M1157" s="92">
        <f t="shared" ref="M1157" si="1115">AVERAGE(E1154:E1157)</f>
        <v>13414.25</v>
      </c>
      <c r="N1157" s="89">
        <f t="shared" ref="N1157" si="1116">AVERAGE(F1154:F1157)</f>
        <v>87032.75</v>
      </c>
      <c r="O1157" s="89">
        <f t="shared" ref="O1157" si="1117">AVERAGE(G1154:G1157)</f>
        <v>100447</v>
      </c>
      <c r="P1157" s="89">
        <f t="shared" ref="P1157" si="1118">AVERAGE(H1154:H1157)</f>
        <v>14167955.75</v>
      </c>
      <c r="Q1157" s="89">
        <f t="shared" ref="Q1157" si="1119">AVERAGE(I1154:I1157)</f>
        <v>2258</v>
      </c>
    </row>
    <row r="1158" spans="1:17">
      <c r="A1158" s="5">
        <v>44240</v>
      </c>
      <c r="B1158" s="8">
        <v>6</v>
      </c>
      <c r="C1158" s="102">
        <f t="shared" si="1059"/>
        <v>44233</v>
      </c>
      <c r="D1158" s="50">
        <v>8</v>
      </c>
      <c r="E1158" s="75">
        <v>12287</v>
      </c>
      <c r="F1158" s="75">
        <v>77782</v>
      </c>
      <c r="G1158" s="75">
        <f t="shared" si="898"/>
        <v>90069</v>
      </c>
      <c r="H1158" s="76">
        <v>14361563</v>
      </c>
      <c r="I1158" s="75">
        <v>1911</v>
      </c>
      <c r="M1158" s="92">
        <f t="shared" ref="M1158" si="1120">AVERAGE(E1155:E1158)</f>
        <v>12922</v>
      </c>
      <c r="N1158" s="89">
        <f t="shared" ref="N1158" si="1121">AVERAGE(F1155:F1158)</f>
        <v>83501.5</v>
      </c>
      <c r="O1158" s="89">
        <f t="shared" ref="O1158" si="1122">AVERAGE(G1155:G1158)</f>
        <v>96423.5</v>
      </c>
      <c r="P1158" s="89">
        <f t="shared" ref="P1158" si="1123">AVERAGE(H1155:H1158)</f>
        <v>14304852.25</v>
      </c>
      <c r="Q1158" s="89">
        <f t="shared" ref="Q1158" si="1124">AVERAGE(I1155:I1158)</f>
        <v>2083.5</v>
      </c>
    </row>
    <row r="1159" spans="1:17">
      <c r="A1159" s="5">
        <v>44247</v>
      </c>
      <c r="B1159" s="8">
        <v>7</v>
      </c>
      <c r="C1159" s="102">
        <f t="shared" si="1059"/>
        <v>44240</v>
      </c>
      <c r="D1159" s="50">
        <v>9</v>
      </c>
      <c r="E1159" s="75">
        <v>9735</v>
      </c>
      <c r="F1159" s="75">
        <v>73668</v>
      </c>
      <c r="G1159" s="75">
        <f t="shared" si="898"/>
        <v>83403</v>
      </c>
      <c r="H1159" s="76">
        <v>14176757</v>
      </c>
      <c r="I1159" s="75">
        <v>1768</v>
      </c>
      <c r="M1159" s="92">
        <f t="shared" ref="M1159:M1160" si="1125">AVERAGE(E1156:E1159)</f>
        <v>12017.25</v>
      </c>
      <c r="N1159" s="89">
        <f t="shared" ref="N1159:N1160" si="1126">AVERAGE(F1156:F1159)</f>
        <v>78154</v>
      </c>
      <c r="O1159" s="89">
        <f t="shared" ref="O1159:O1160" si="1127">AVERAGE(G1156:G1159)</f>
        <v>90171.25</v>
      </c>
      <c r="P1159" s="89">
        <f t="shared" ref="P1159:P1160" si="1128">AVERAGE(H1156:H1159)</f>
        <v>14356010</v>
      </c>
      <c r="Q1159" s="89">
        <f t="shared" ref="Q1159:Q1160" si="1129">AVERAGE(I1156:I1159)</f>
        <v>1937.75</v>
      </c>
    </row>
    <row r="1160" spans="1:17">
      <c r="A1160" s="5">
        <v>44254</v>
      </c>
      <c r="B1160" s="8">
        <v>8</v>
      </c>
      <c r="C1160" s="102">
        <f t="shared" si="1059"/>
        <v>44247</v>
      </c>
      <c r="D1160" s="50">
        <v>10</v>
      </c>
      <c r="E1160" s="75">
        <v>10081</v>
      </c>
      <c r="F1160" s="75">
        <v>72770</v>
      </c>
      <c r="G1160" s="75">
        <f t="shared" si="898"/>
        <v>82851</v>
      </c>
      <c r="H1160" s="76">
        <v>14045818</v>
      </c>
      <c r="I1160" s="75">
        <v>1611</v>
      </c>
      <c r="M1160" s="92">
        <f t="shared" si="1125"/>
        <v>11402.75</v>
      </c>
      <c r="N1160" s="89">
        <f t="shared" si="1126"/>
        <v>75879</v>
      </c>
      <c r="O1160" s="89">
        <f t="shared" si="1127"/>
        <v>87281.75</v>
      </c>
      <c r="P1160" s="89">
        <f t="shared" si="1128"/>
        <v>14377843.5</v>
      </c>
      <c r="Q1160" s="89">
        <f t="shared" si="1129"/>
        <v>1806.75</v>
      </c>
    </row>
    <row r="1161" spans="1:17">
      <c r="A1161" s="5">
        <v>44261</v>
      </c>
      <c r="B1161" s="8">
        <v>9</v>
      </c>
      <c r="C1161" s="102">
        <f t="shared" si="1059"/>
        <v>44254</v>
      </c>
      <c r="D1161" s="50">
        <v>11</v>
      </c>
      <c r="E1161" s="75">
        <v>9237</v>
      </c>
      <c r="F1161" s="75">
        <v>69343</v>
      </c>
      <c r="G1161" s="75">
        <f t="shared" si="898"/>
        <v>78580</v>
      </c>
      <c r="H1161" s="76">
        <v>13114174</v>
      </c>
      <c r="I1161" s="75">
        <v>1634</v>
      </c>
      <c r="M1161" s="92">
        <f t="shared" ref="M1161:M1163" si="1130">AVERAGE(E1158:E1161)</f>
        <v>10335</v>
      </c>
      <c r="N1161" s="89">
        <f t="shared" ref="N1161:N1163" si="1131">AVERAGE(F1158:F1161)</f>
        <v>73390.75</v>
      </c>
      <c r="O1161" s="89">
        <f t="shared" ref="O1161:O1163" si="1132">AVERAGE(G1158:G1161)</f>
        <v>83725.75</v>
      </c>
      <c r="P1161" s="89">
        <f t="shared" ref="P1161:P1163" si="1133">AVERAGE(H1158:H1161)</f>
        <v>13924578</v>
      </c>
      <c r="Q1161" s="89">
        <f t="shared" ref="Q1161:Q1163" si="1134">AVERAGE(I1158:I1161)</f>
        <v>1731</v>
      </c>
    </row>
    <row r="1162" spans="1:17">
      <c r="A1162" s="5">
        <v>44268</v>
      </c>
      <c r="B1162" s="8">
        <v>10</v>
      </c>
      <c r="C1162" s="102">
        <f t="shared" si="1059"/>
        <v>44261</v>
      </c>
      <c r="D1162" s="50">
        <v>12</v>
      </c>
      <c r="E1162" s="75">
        <v>13965</v>
      </c>
      <c r="F1162" s="75">
        <v>65352</v>
      </c>
      <c r="G1162" s="75">
        <f t="shared" si="898"/>
        <v>79317</v>
      </c>
      <c r="H1162" s="76">
        <v>12777007</v>
      </c>
      <c r="I1162" s="75">
        <v>1575</v>
      </c>
      <c r="M1162" s="92">
        <f t="shared" si="1130"/>
        <v>10754.5</v>
      </c>
      <c r="N1162" s="89">
        <f t="shared" si="1131"/>
        <v>70283.25</v>
      </c>
      <c r="O1162" s="89">
        <f t="shared" si="1132"/>
        <v>81037.75</v>
      </c>
      <c r="P1162" s="89">
        <f t="shared" si="1133"/>
        <v>13528439</v>
      </c>
      <c r="Q1162" s="89">
        <f t="shared" si="1134"/>
        <v>1647</v>
      </c>
    </row>
    <row r="1163" spans="1:17">
      <c r="A1163" s="5">
        <v>44275</v>
      </c>
      <c r="B1163" s="8">
        <v>11</v>
      </c>
      <c r="C1163" s="102">
        <f t="shared" si="1059"/>
        <v>44268</v>
      </c>
      <c r="D1163" s="50">
        <v>13</v>
      </c>
      <c r="E1163" s="75">
        <v>13045</v>
      </c>
      <c r="F1163" s="75">
        <v>59186</v>
      </c>
      <c r="G1163" s="75">
        <f t="shared" si="898"/>
        <v>72231</v>
      </c>
      <c r="H1163" s="76">
        <v>12289203</v>
      </c>
      <c r="I1163" s="75">
        <v>1439</v>
      </c>
      <c r="M1163" s="92">
        <f t="shared" si="1130"/>
        <v>11582</v>
      </c>
      <c r="N1163" s="89">
        <f t="shared" si="1131"/>
        <v>66662.75</v>
      </c>
      <c r="O1163" s="89">
        <f t="shared" si="1132"/>
        <v>78244.75</v>
      </c>
      <c r="P1163" s="89">
        <f t="shared" si="1133"/>
        <v>13056550.5</v>
      </c>
      <c r="Q1163" s="89">
        <f t="shared" si="1134"/>
        <v>1564.75</v>
      </c>
    </row>
    <row r="1164" spans="1:17">
      <c r="A1164" s="5">
        <v>44282</v>
      </c>
      <c r="B1164" s="8">
        <v>12</v>
      </c>
      <c r="C1164" s="102">
        <f t="shared" si="1059"/>
        <v>44275</v>
      </c>
      <c r="D1164" s="50">
        <v>14</v>
      </c>
      <c r="E1164" s="75">
        <v>9260</v>
      </c>
      <c r="F1164" s="75">
        <v>58181</v>
      </c>
      <c r="G1164" s="75">
        <f t="shared" si="898"/>
        <v>67441</v>
      </c>
      <c r="H1164" s="76">
        <v>11189205</v>
      </c>
      <c r="I1164" s="75">
        <v>1259</v>
      </c>
      <c r="M1164" s="92">
        <f t="shared" ref="M1164:M1167" si="1135">AVERAGE(E1161:E1164)</f>
        <v>11376.75</v>
      </c>
      <c r="N1164" s="89">
        <f t="shared" ref="N1164:N1166" si="1136">AVERAGE(F1161:F1164)</f>
        <v>63015.5</v>
      </c>
      <c r="O1164" s="89">
        <f t="shared" ref="O1164:O1166" si="1137">AVERAGE(G1161:G1164)</f>
        <v>74392.25</v>
      </c>
      <c r="P1164" s="89">
        <f t="shared" ref="P1164:P1166" si="1138">AVERAGE(H1161:H1164)</f>
        <v>12342397.25</v>
      </c>
      <c r="Q1164" s="89">
        <f t="shared" ref="Q1164:Q1166" si="1139">AVERAGE(I1161:I1164)</f>
        <v>1476.75</v>
      </c>
    </row>
    <row r="1165" spans="1:17">
      <c r="A1165" s="5">
        <v>44289</v>
      </c>
      <c r="B1165" s="8">
        <v>13</v>
      </c>
      <c r="C1165" s="102">
        <f t="shared" si="1059"/>
        <v>44282</v>
      </c>
      <c r="D1165" s="50">
        <v>15</v>
      </c>
      <c r="E1165" s="75">
        <v>8071</v>
      </c>
      <c r="F1165" s="75">
        <v>55558</v>
      </c>
      <c r="G1165" s="75">
        <f t="shared" si="898"/>
        <v>63629</v>
      </c>
      <c r="H1165" s="76">
        <v>10112714</v>
      </c>
      <c r="I1165" s="75">
        <v>1166</v>
      </c>
      <c r="M1165" s="92">
        <f t="shared" si="1135"/>
        <v>11085.25</v>
      </c>
      <c r="N1165" s="89">
        <f t="shared" si="1136"/>
        <v>59569.25</v>
      </c>
      <c r="O1165" s="89">
        <f t="shared" si="1137"/>
        <v>70654.5</v>
      </c>
      <c r="P1165" s="89">
        <f t="shared" si="1138"/>
        <v>11592032.25</v>
      </c>
      <c r="Q1165" s="89">
        <f t="shared" si="1139"/>
        <v>1359.75</v>
      </c>
    </row>
    <row r="1166" spans="1:17">
      <c r="A1166" s="5">
        <v>44296</v>
      </c>
      <c r="B1166" s="8">
        <v>14</v>
      </c>
      <c r="C1166" s="102">
        <f t="shared" si="1059"/>
        <v>44289</v>
      </c>
      <c r="D1166" s="50">
        <v>16</v>
      </c>
      <c r="E1166" s="75">
        <v>9542</v>
      </c>
      <c r="F1166" s="75">
        <v>57103</v>
      </c>
      <c r="G1166" s="75">
        <f t="shared" si="898"/>
        <v>66645</v>
      </c>
      <c r="H1166" s="76">
        <v>9529380</v>
      </c>
      <c r="I1166" s="75">
        <v>1464</v>
      </c>
      <c r="M1166" s="92">
        <f t="shared" si="1135"/>
        <v>9979.5</v>
      </c>
      <c r="N1166" s="89">
        <f t="shared" si="1136"/>
        <v>57507</v>
      </c>
      <c r="O1166" s="89">
        <f t="shared" si="1137"/>
        <v>67486.5</v>
      </c>
      <c r="P1166" s="89">
        <f t="shared" si="1138"/>
        <v>10780125.5</v>
      </c>
      <c r="Q1166" s="89">
        <f t="shared" si="1139"/>
        <v>1332</v>
      </c>
    </row>
    <row r="1167" spans="1:17">
      <c r="A1167" s="5">
        <v>44303</v>
      </c>
      <c r="B1167" s="8">
        <v>15</v>
      </c>
      <c r="C1167" s="102">
        <f t="shared" si="1059"/>
        <v>44296</v>
      </c>
      <c r="D1167" s="50">
        <v>17</v>
      </c>
      <c r="E1167" s="75">
        <v>14026</v>
      </c>
      <c r="F1167" s="75">
        <v>58333</v>
      </c>
      <c r="G1167" s="75">
        <f t="shared" si="898"/>
        <v>72359</v>
      </c>
      <c r="H1167" s="76">
        <v>9686031</v>
      </c>
      <c r="I1167" s="75">
        <v>1018</v>
      </c>
      <c r="M1167" s="92">
        <f t="shared" si="1135"/>
        <v>10224.75</v>
      </c>
      <c r="N1167" s="89">
        <f t="shared" ref="N1167:N1168" si="1140">AVERAGE(F1164:F1167)</f>
        <v>57293.75</v>
      </c>
      <c r="O1167" s="89">
        <f t="shared" ref="O1167:O1168" si="1141">AVERAGE(G1164:G1167)</f>
        <v>67518.5</v>
      </c>
      <c r="P1167" s="89">
        <f t="shared" ref="P1167:P1168" si="1142">AVERAGE(H1164:H1167)</f>
        <v>10129332.5</v>
      </c>
      <c r="Q1167" s="89">
        <f t="shared" ref="Q1167:Q1168" si="1143">AVERAGE(I1164:I1167)</f>
        <v>1226.75</v>
      </c>
    </row>
    <row r="1168" spans="1:17">
      <c r="A1168" s="5">
        <v>44310</v>
      </c>
      <c r="B1168" s="8">
        <v>16</v>
      </c>
      <c r="C1168" s="102">
        <f t="shared" si="1059"/>
        <v>44303</v>
      </c>
      <c r="D1168" s="50">
        <v>18</v>
      </c>
      <c r="E1168" s="75">
        <v>14507</v>
      </c>
      <c r="F1168" s="75">
        <v>59616</v>
      </c>
      <c r="G1168" s="75">
        <f t="shared" si="898"/>
        <v>74123</v>
      </c>
      <c r="H1168" s="76">
        <v>10870102</v>
      </c>
      <c r="I1168" s="75">
        <v>826</v>
      </c>
      <c r="M1168" s="92">
        <f t="shared" ref="M1168" si="1144">AVERAGE(E1165:E1168)</f>
        <v>11536.5</v>
      </c>
      <c r="N1168" s="89">
        <f t="shared" si="1140"/>
        <v>57652.5</v>
      </c>
      <c r="O1168" s="89">
        <f t="shared" si="1141"/>
        <v>69189</v>
      </c>
      <c r="P1168" s="89">
        <f t="shared" si="1142"/>
        <v>10049556.75</v>
      </c>
      <c r="Q1168" s="89">
        <f t="shared" si="1143"/>
        <v>1118.5</v>
      </c>
    </row>
    <row r="1169" spans="1:17">
      <c r="A1169" s="5">
        <v>44317</v>
      </c>
      <c r="B1169" s="8">
        <v>17</v>
      </c>
      <c r="C1169" s="102">
        <f t="shared" si="1059"/>
        <v>44310</v>
      </c>
      <c r="D1169" s="50">
        <v>19</v>
      </c>
      <c r="E1169" s="75">
        <v>8581</v>
      </c>
      <c r="F1169" s="75">
        <v>64342</v>
      </c>
      <c r="G1169" s="75">
        <f t="shared" si="898"/>
        <v>72923</v>
      </c>
      <c r="H1169" s="76">
        <v>13161680</v>
      </c>
      <c r="I1169" s="75">
        <v>893</v>
      </c>
      <c r="M1169" s="92">
        <f t="shared" ref="M1169" si="1145">AVERAGE(E1166:E1169)</f>
        <v>11664</v>
      </c>
      <c r="N1169" s="89">
        <f t="shared" ref="N1169" si="1146">AVERAGE(F1166:F1169)</f>
        <v>59848.5</v>
      </c>
      <c r="O1169" s="89">
        <f t="shared" ref="O1169" si="1147">AVERAGE(G1166:G1169)</f>
        <v>71512.5</v>
      </c>
      <c r="P1169" s="89">
        <f t="shared" ref="P1169" si="1148">AVERAGE(H1166:H1169)</f>
        <v>10811798.25</v>
      </c>
      <c r="Q1169" s="89">
        <f t="shared" ref="Q1169" si="1149">AVERAGE(I1166:I1169)</f>
        <v>1050.25</v>
      </c>
    </row>
    <row r="1170" spans="1:17">
      <c r="A1170" s="5">
        <v>44324</v>
      </c>
      <c r="B1170" s="8">
        <v>18</v>
      </c>
      <c r="C1170" s="102">
        <f t="shared" si="1059"/>
        <v>44317</v>
      </c>
      <c r="D1170" s="50">
        <v>20</v>
      </c>
      <c r="E1170" s="75">
        <v>7786</v>
      </c>
      <c r="F1170" s="75">
        <v>64930</v>
      </c>
      <c r="G1170" s="75">
        <f t="shared" si="898"/>
        <v>72716</v>
      </c>
      <c r="H1170" s="76">
        <v>10635564</v>
      </c>
      <c r="I1170" s="75">
        <v>786</v>
      </c>
      <c r="M1170" s="92">
        <f t="shared" ref="M1170:M1173" si="1150">AVERAGE(E1167:E1170)</f>
        <v>11225</v>
      </c>
      <c r="N1170" s="89">
        <f t="shared" ref="N1170:N1173" si="1151">AVERAGE(F1167:F1170)</f>
        <v>61805.25</v>
      </c>
      <c r="O1170" s="89">
        <f t="shared" ref="O1170:O1173" si="1152">AVERAGE(G1167:G1170)</f>
        <v>73030.25</v>
      </c>
      <c r="P1170" s="89">
        <f t="shared" ref="P1170:P1173" si="1153">AVERAGE(H1167:H1170)</f>
        <v>11088344.25</v>
      </c>
      <c r="Q1170" s="89">
        <f t="shared" ref="Q1170:Q1173" si="1154">AVERAGE(I1167:I1170)</f>
        <v>880.75</v>
      </c>
    </row>
    <row r="1171" spans="1:17">
      <c r="A1171" s="5">
        <v>44331</v>
      </c>
      <c r="B1171" s="8">
        <v>19</v>
      </c>
      <c r="C1171" s="102">
        <f t="shared" si="1059"/>
        <v>44324</v>
      </c>
      <c r="D1171" s="50">
        <v>21</v>
      </c>
      <c r="E1171" s="75">
        <v>6957</v>
      </c>
      <c r="F1171" s="75">
        <v>57689</v>
      </c>
      <c r="G1171" s="75">
        <f t="shared" si="898"/>
        <v>64646</v>
      </c>
      <c r="H1171" s="76">
        <v>10515068</v>
      </c>
      <c r="I1171" s="75">
        <v>773</v>
      </c>
      <c r="M1171" s="92">
        <f t="shared" si="1150"/>
        <v>9457.75</v>
      </c>
      <c r="N1171" s="89">
        <f t="shared" si="1151"/>
        <v>61644.25</v>
      </c>
      <c r="O1171" s="89">
        <f t="shared" si="1152"/>
        <v>71102</v>
      </c>
      <c r="P1171" s="89">
        <f t="shared" si="1153"/>
        <v>11295603.5</v>
      </c>
      <c r="Q1171" s="89">
        <f t="shared" si="1154"/>
        <v>819.5</v>
      </c>
    </row>
    <row r="1172" spans="1:17">
      <c r="A1172" s="5">
        <v>44338</v>
      </c>
      <c r="B1172" s="8">
        <v>20</v>
      </c>
      <c r="C1172" s="102">
        <f t="shared" si="1059"/>
        <v>44331</v>
      </c>
      <c r="D1172" s="50">
        <v>22</v>
      </c>
      <c r="E1172" s="75">
        <v>6152</v>
      </c>
      <c r="F1172" s="75">
        <v>55907</v>
      </c>
      <c r="G1172" s="75">
        <f t="shared" ref="G1172:G1240" si="1155">E1172+F1172</f>
        <v>62059</v>
      </c>
      <c r="H1172" s="76">
        <v>10692133</v>
      </c>
      <c r="I1172" s="75">
        <v>769</v>
      </c>
      <c r="M1172" s="92">
        <f t="shared" si="1150"/>
        <v>7369</v>
      </c>
      <c r="N1172" s="89">
        <f t="shared" si="1151"/>
        <v>60717</v>
      </c>
      <c r="O1172" s="89">
        <f t="shared" si="1152"/>
        <v>68086</v>
      </c>
      <c r="P1172" s="89">
        <f t="shared" si="1153"/>
        <v>11251111.25</v>
      </c>
      <c r="Q1172" s="89">
        <f t="shared" si="1154"/>
        <v>805.25</v>
      </c>
    </row>
    <row r="1173" spans="1:17">
      <c r="A1173" s="5">
        <v>44345</v>
      </c>
      <c r="B1173" s="8">
        <v>21</v>
      </c>
      <c r="C1173" s="102">
        <f t="shared" si="1059"/>
        <v>44338</v>
      </c>
      <c r="D1173" s="50">
        <v>23</v>
      </c>
      <c r="E1173" s="75">
        <v>5940</v>
      </c>
      <c r="F1173" s="75">
        <v>54919</v>
      </c>
      <c r="G1173" s="75">
        <f t="shared" si="1155"/>
        <v>60859</v>
      </c>
      <c r="H1173" s="76">
        <v>10246305</v>
      </c>
      <c r="I1173" s="75">
        <v>731</v>
      </c>
      <c r="M1173" s="92">
        <f t="shared" si="1150"/>
        <v>6708.75</v>
      </c>
      <c r="N1173" s="89">
        <f t="shared" si="1151"/>
        <v>58361.25</v>
      </c>
      <c r="O1173" s="89">
        <f t="shared" si="1152"/>
        <v>65070</v>
      </c>
      <c r="P1173" s="89">
        <f t="shared" si="1153"/>
        <v>10522267.5</v>
      </c>
      <c r="Q1173" s="89">
        <f t="shared" si="1154"/>
        <v>764.75</v>
      </c>
    </row>
    <row r="1174" spans="1:17">
      <c r="A1174" s="5">
        <v>44352</v>
      </c>
      <c r="B1174" s="8">
        <v>22</v>
      </c>
      <c r="C1174" s="102">
        <f t="shared" si="1059"/>
        <v>44345</v>
      </c>
      <c r="D1174" s="50">
        <v>24</v>
      </c>
      <c r="E1174" s="75">
        <v>5106</v>
      </c>
      <c r="F1174" s="75">
        <v>53378</v>
      </c>
      <c r="G1174" s="75">
        <f t="shared" si="1155"/>
        <v>58484</v>
      </c>
      <c r="H1174" s="76">
        <v>10647864</v>
      </c>
      <c r="I1174" s="75">
        <v>777</v>
      </c>
      <c r="M1174" s="92">
        <f t="shared" ref="M1174:M1179" si="1156">AVERAGE(E1171:E1174)</f>
        <v>6038.75</v>
      </c>
      <c r="N1174" s="89">
        <f t="shared" ref="N1174:N1179" si="1157">AVERAGE(F1171:F1174)</f>
        <v>55473.25</v>
      </c>
      <c r="O1174" s="89">
        <f t="shared" ref="O1174:O1179" si="1158">AVERAGE(G1171:G1174)</f>
        <v>61512</v>
      </c>
      <c r="P1174" s="89">
        <f t="shared" ref="P1174:P1179" si="1159">AVERAGE(H1171:H1174)</f>
        <v>10525342.5</v>
      </c>
      <c r="Q1174" s="89">
        <f t="shared" ref="Q1174:Q1179" si="1160">AVERAGE(I1171:I1174)</f>
        <v>762.5</v>
      </c>
    </row>
    <row r="1175" spans="1:17">
      <c r="A1175" s="5">
        <v>44359</v>
      </c>
      <c r="B1175" s="8">
        <v>23</v>
      </c>
      <c r="C1175" s="102">
        <f t="shared" si="1059"/>
        <v>44352</v>
      </c>
      <c r="D1175" s="50">
        <v>25</v>
      </c>
      <c r="E1175" s="75">
        <v>4594</v>
      </c>
      <c r="F1175" s="75">
        <v>53670</v>
      </c>
      <c r="G1175" s="75">
        <f t="shared" si="1155"/>
        <v>58264</v>
      </c>
      <c r="H1175" s="76">
        <v>9302562</v>
      </c>
      <c r="I1175" s="75">
        <v>768</v>
      </c>
      <c r="M1175" s="92">
        <f t="shared" si="1156"/>
        <v>5448</v>
      </c>
      <c r="N1175" s="89">
        <f t="shared" si="1157"/>
        <v>54468.5</v>
      </c>
      <c r="O1175" s="89">
        <f t="shared" si="1158"/>
        <v>59916.5</v>
      </c>
      <c r="P1175" s="89">
        <f t="shared" si="1159"/>
        <v>10222216</v>
      </c>
      <c r="Q1175" s="89">
        <f t="shared" si="1160"/>
        <v>761.25</v>
      </c>
    </row>
    <row r="1176" spans="1:17">
      <c r="A1176" s="5">
        <v>44366</v>
      </c>
      <c r="B1176" s="8">
        <v>24</v>
      </c>
      <c r="C1176" s="102">
        <f t="shared" si="1059"/>
        <v>44359</v>
      </c>
      <c r="D1176" s="50">
        <v>26</v>
      </c>
      <c r="E1176" s="75">
        <v>5030</v>
      </c>
      <c r="F1176" s="75">
        <v>50535</v>
      </c>
      <c r="G1176" s="75">
        <f t="shared" si="1155"/>
        <v>55565</v>
      </c>
      <c r="H1176" s="76">
        <v>8517321</v>
      </c>
      <c r="I1176" s="75">
        <v>745</v>
      </c>
      <c r="M1176" s="92">
        <f t="shared" si="1156"/>
        <v>5167.5</v>
      </c>
      <c r="N1176" s="89">
        <f t="shared" si="1157"/>
        <v>53125.5</v>
      </c>
      <c r="O1176" s="89">
        <f t="shared" si="1158"/>
        <v>58293</v>
      </c>
      <c r="P1176" s="89">
        <f t="shared" si="1159"/>
        <v>9678513</v>
      </c>
      <c r="Q1176" s="89">
        <f t="shared" si="1160"/>
        <v>755.25</v>
      </c>
    </row>
    <row r="1177" spans="1:17">
      <c r="A1177" s="5">
        <v>44373</v>
      </c>
      <c r="B1177" s="8">
        <v>25</v>
      </c>
      <c r="C1177" s="102">
        <f t="shared" si="1059"/>
        <v>44366</v>
      </c>
      <c r="D1177" s="50">
        <v>27</v>
      </c>
      <c r="E1177" s="75">
        <v>6371</v>
      </c>
      <c r="F1177" s="75">
        <v>47470</v>
      </c>
      <c r="G1177" s="75">
        <f t="shared" si="1155"/>
        <v>53841</v>
      </c>
      <c r="H1177" s="76">
        <v>8684554</v>
      </c>
      <c r="I1177" s="75">
        <v>699</v>
      </c>
      <c r="M1177" s="92">
        <f t="shared" si="1156"/>
        <v>5275.25</v>
      </c>
      <c r="N1177" s="89">
        <f t="shared" si="1157"/>
        <v>51263.25</v>
      </c>
      <c r="O1177" s="89">
        <f t="shared" si="1158"/>
        <v>56538.5</v>
      </c>
      <c r="P1177" s="89">
        <f t="shared" si="1159"/>
        <v>9288075.25</v>
      </c>
      <c r="Q1177" s="89">
        <f t="shared" si="1160"/>
        <v>747.25</v>
      </c>
    </row>
    <row r="1178" spans="1:17">
      <c r="A1178" s="5">
        <v>44380</v>
      </c>
      <c r="B1178" s="8">
        <v>26</v>
      </c>
      <c r="C1178" s="102">
        <f t="shared" si="1059"/>
        <v>44373</v>
      </c>
      <c r="D1178" s="50">
        <v>28</v>
      </c>
      <c r="E1178" s="75">
        <v>5465</v>
      </c>
      <c r="F1178" s="75">
        <v>58694</v>
      </c>
      <c r="G1178" s="75">
        <f t="shared" si="1155"/>
        <v>64159</v>
      </c>
      <c r="H1178" s="76">
        <v>7586773</v>
      </c>
      <c r="I1178" s="75">
        <v>701</v>
      </c>
      <c r="M1178" s="92">
        <f t="shared" si="1156"/>
        <v>5365</v>
      </c>
      <c r="N1178" s="89">
        <f t="shared" si="1157"/>
        <v>52592.25</v>
      </c>
      <c r="O1178" s="89">
        <f t="shared" si="1158"/>
        <v>57957.25</v>
      </c>
      <c r="P1178" s="89">
        <f t="shared" si="1159"/>
        <v>8522802.5</v>
      </c>
      <c r="Q1178" s="89">
        <f t="shared" si="1160"/>
        <v>728.25</v>
      </c>
    </row>
    <row r="1179" spans="1:17">
      <c r="A1179" s="5">
        <v>44387</v>
      </c>
      <c r="B1179" s="8">
        <v>27</v>
      </c>
      <c r="C1179" s="102">
        <f t="shared" si="1059"/>
        <v>44380</v>
      </c>
      <c r="D1179" s="50">
        <v>29</v>
      </c>
      <c r="E1179" s="75">
        <v>6608</v>
      </c>
      <c r="F1179" s="75">
        <v>51877</v>
      </c>
      <c r="G1179" s="75">
        <f t="shared" si="1155"/>
        <v>58485</v>
      </c>
      <c r="H1179" s="76">
        <v>8087105</v>
      </c>
      <c r="I1179" s="75">
        <v>984</v>
      </c>
      <c r="M1179" s="92">
        <f t="shared" si="1156"/>
        <v>5868.5</v>
      </c>
      <c r="N1179" s="89">
        <f t="shared" si="1157"/>
        <v>52144</v>
      </c>
      <c r="O1179" s="89">
        <f t="shared" si="1158"/>
        <v>58012.5</v>
      </c>
      <c r="P1179" s="89">
        <f t="shared" si="1159"/>
        <v>8218938.25</v>
      </c>
      <c r="Q1179" s="89">
        <f t="shared" si="1160"/>
        <v>782.25</v>
      </c>
    </row>
    <row r="1180" spans="1:17">
      <c r="A1180" s="5">
        <v>44394</v>
      </c>
      <c r="B1180" s="8">
        <v>28</v>
      </c>
      <c r="C1180" s="102">
        <f t="shared" si="1059"/>
        <v>44387</v>
      </c>
      <c r="D1180" s="50">
        <v>30</v>
      </c>
      <c r="E1180" s="75">
        <v>6370</v>
      </c>
      <c r="F1180" s="75">
        <v>54149</v>
      </c>
      <c r="G1180" s="75">
        <f t="shared" si="1155"/>
        <v>60519</v>
      </c>
      <c r="H1180" s="76">
        <v>7508610</v>
      </c>
      <c r="I1180" s="75">
        <v>787</v>
      </c>
      <c r="M1180" s="92">
        <f t="shared" ref="M1180" si="1161">AVERAGE(E1177:E1180)</f>
        <v>6203.5</v>
      </c>
      <c r="N1180" s="89">
        <f t="shared" ref="N1180" si="1162">AVERAGE(F1177:F1180)</f>
        <v>53047.5</v>
      </c>
      <c r="O1180" s="89">
        <f t="shared" ref="O1180" si="1163">AVERAGE(G1177:G1180)</f>
        <v>59251</v>
      </c>
      <c r="P1180" s="89">
        <f t="shared" ref="P1180" si="1164">AVERAGE(H1177:H1180)</f>
        <v>7966760.5</v>
      </c>
      <c r="Q1180" s="89">
        <f t="shared" ref="Q1180" si="1165">AVERAGE(I1177:I1180)</f>
        <v>792.75</v>
      </c>
    </row>
    <row r="1181" spans="1:17">
      <c r="A1181" s="5">
        <v>44401</v>
      </c>
      <c r="B1181" s="8">
        <v>29</v>
      </c>
      <c r="C1181" s="102">
        <f t="shared" ref="C1181:C1182" si="1166">A1180</f>
        <v>44394</v>
      </c>
      <c r="D1181" s="50">
        <v>31</v>
      </c>
      <c r="E1181" s="75">
        <v>6106</v>
      </c>
      <c r="F1181" s="75">
        <v>45203</v>
      </c>
      <c r="G1181" s="75">
        <f t="shared" si="1155"/>
        <v>51309</v>
      </c>
      <c r="H1181" s="76">
        <v>7415348</v>
      </c>
      <c r="I1181" s="75">
        <v>787</v>
      </c>
      <c r="M1181" s="92">
        <f t="shared" ref="M1181" si="1167">AVERAGE(E1178:E1181)</f>
        <v>6137.25</v>
      </c>
      <c r="N1181" s="89">
        <f t="shared" ref="N1181" si="1168">AVERAGE(F1178:F1181)</f>
        <v>52480.75</v>
      </c>
      <c r="O1181" s="89">
        <f t="shared" ref="O1181" si="1169">AVERAGE(G1178:G1181)</f>
        <v>58618</v>
      </c>
      <c r="P1181" s="89">
        <f t="shared" ref="P1181" si="1170">AVERAGE(H1178:H1181)</f>
        <v>7649459</v>
      </c>
      <c r="Q1181" s="89">
        <f t="shared" ref="Q1181" si="1171">AVERAGE(I1178:I1181)</f>
        <v>814.75</v>
      </c>
    </row>
    <row r="1182" spans="1:17">
      <c r="A1182" s="5">
        <v>44408</v>
      </c>
      <c r="B1182" s="8">
        <v>30</v>
      </c>
      <c r="C1182" s="102">
        <f t="shared" si="1166"/>
        <v>44401</v>
      </c>
      <c r="D1182" s="50">
        <v>32</v>
      </c>
      <c r="E1182" s="75">
        <v>9678</v>
      </c>
      <c r="F1182" s="75">
        <v>42979</v>
      </c>
      <c r="G1182" s="75">
        <f t="shared" si="1155"/>
        <v>52657</v>
      </c>
      <c r="H1182" s="76">
        <v>7420394</v>
      </c>
      <c r="I1182" s="75">
        <v>705</v>
      </c>
      <c r="M1182" s="92">
        <f t="shared" ref="M1182:M1183" si="1172">AVERAGE(E1179:E1182)</f>
        <v>7190.5</v>
      </c>
      <c r="N1182" s="89">
        <f t="shared" ref="N1182:N1183" si="1173">AVERAGE(F1179:F1182)</f>
        <v>48552</v>
      </c>
      <c r="O1182" s="89">
        <f t="shared" ref="O1182:O1183" si="1174">AVERAGE(G1179:G1182)</f>
        <v>55742.5</v>
      </c>
      <c r="P1182" s="89">
        <f t="shared" ref="P1182:P1183" si="1175">AVERAGE(H1179:H1182)</f>
        <v>7607864.25</v>
      </c>
      <c r="Q1182" s="89">
        <f t="shared" ref="Q1182:Q1183" si="1176">AVERAGE(I1179:I1182)</f>
        <v>815.75</v>
      </c>
    </row>
    <row r="1183" spans="1:17">
      <c r="A1183" s="5">
        <v>44415</v>
      </c>
      <c r="B1183" s="8">
        <v>31</v>
      </c>
      <c r="C1183" s="102">
        <f t="shared" ref="C1183:C1193" si="1177">A1182</f>
        <v>44408</v>
      </c>
      <c r="D1183" s="50">
        <v>33</v>
      </c>
      <c r="E1183" s="75">
        <v>7101</v>
      </c>
      <c r="F1183" s="75">
        <v>46158</v>
      </c>
      <c r="G1183" s="75">
        <f t="shared" si="1155"/>
        <v>53259</v>
      </c>
      <c r="H1183" s="76">
        <v>8125432</v>
      </c>
      <c r="I1183" s="75">
        <v>696</v>
      </c>
      <c r="M1183" s="92">
        <f t="shared" si="1172"/>
        <v>7313.75</v>
      </c>
      <c r="N1183" s="89">
        <f t="shared" si="1173"/>
        <v>47122.25</v>
      </c>
      <c r="O1183" s="89">
        <f t="shared" si="1174"/>
        <v>54436</v>
      </c>
      <c r="P1183" s="89">
        <f t="shared" si="1175"/>
        <v>7617446</v>
      </c>
      <c r="Q1183" s="89">
        <f t="shared" si="1176"/>
        <v>743.75</v>
      </c>
    </row>
    <row r="1184" spans="1:17">
      <c r="A1184" s="5">
        <v>44422</v>
      </c>
      <c r="B1184" s="8">
        <v>32</v>
      </c>
      <c r="C1184" s="102">
        <f t="shared" si="1177"/>
        <v>44415</v>
      </c>
      <c r="D1184" s="50">
        <v>34</v>
      </c>
      <c r="E1184" s="75">
        <v>6531</v>
      </c>
      <c r="F1184" s="75">
        <v>42628</v>
      </c>
      <c r="G1184" s="75">
        <f t="shared" si="1155"/>
        <v>49159</v>
      </c>
      <c r="H1184" s="76">
        <v>7851701</v>
      </c>
      <c r="I1184" s="75">
        <v>609</v>
      </c>
      <c r="M1184" s="92">
        <f t="shared" ref="M1184:M1185" si="1178">AVERAGE(E1181:E1184)</f>
        <v>7354</v>
      </c>
      <c r="N1184" s="89">
        <f t="shared" ref="N1184:N1185" si="1179">AVERAGE(F1181:F1184)</f>
        <v>44242</v>
      </c>
      <c r="O1184" s="89">
        <f t="shared" ref="O1184:O1185" si="1180">AVERAGE(G1181:G1184)</f>
        <v>51596</v>
      </c>
      <c r="P1184" s="89">
        <f t="shared" ref="P1184:P1185" si="1181">AVERAGE(H1181:H1184)</f>
        <v>7703218.75</v>
      </c>
      <c r="Q1184" s="89">
        <f t="shared" ref="Q1184:Q1185" si="1182">AVERAGE(I1181:I1184)</f>
        <v>699.25</v>
      </c>
    </row>
    <row r="1185" spans="1:17">
      <c r="A1185" s="5">
        <v>44429</v>
      </c>
      <c r="B1185" s="8">
        <v>33</v>
      </c>
      <c r="C1185" s="102">
        <f t="shared" ref="C1185:C1191" si="1183">A1184</f>
        <v>44422</v>
      </c>
      <c r="D1185" s="50">
        <v>35</v>
      </c>
      <c r="E1185" s="75">
        <v>6254</v>
      </c>
      <c r="F1185" s="75">
        <v>43282</v>
      </c>
      <c r="G1185" s="75">
        <f t="shared" si="1155"/>
        <v>49536</v>
      </c>
      <c r="H1185" s="76">
        <v>6503361</v>
      </c>
      <c r="I1185" s="75">
        <v>525</v>
      </c>
      <c r="M1185" s="92">
        <f t="shared" si="1178"/>
        <v>7391</v>
      </c>
      <c r="N1185" s="89">
        <f t="shared" si="1179"/>
        <v>43761.75</v>
      </c>
      <c r="O1185" s="89">
        <f t="shared" si="1180"/>
        <v>51152.75</v>
      </c>
      <c r="P1185" s="89">
        <f t="shared" si="1181"/>
        <v>7475222</v>
      </c>
      <c r="Q1185" s="89">
        <f t="shared" si="1182"/>
        <v>633.75</v>
      </c>
    </row>
    <row r="1186" spans="1:17">
      <c r="A1186" s="5">
        <v>44436</v>
      </c>
      <c r="B1186" s="8">
        <v>34</v>
      </c>
      <c r="C1186" s="102">
        <f t="shared" si="1177"/>
        <v>44429</v>
      </c>
      <c r="D1186" s="50">
        <v>36</v>
      </c>
      <c r="E1186" s="75">
        <v>5574</v>
      </c>
      <c r="F1186" s="75">
        <v>38129</v>
      </c>
      <c r="G1186" s="75">
        <f t="shared" si="1155"/>
        <v>43703</v>
      </c>
      <c r="H1186" s="76">
        <v>6416595</v>
      </c>
      <c r="I1186" s="75">
        <v>484</v>
      </c>
      <c r="M1186" s="92">
        <f t="shared" ref="M1186:M1187" si="1184">AVERAGE(E1183:E1186)</f>
        <v>6365</v>
      </c>
      <c r="N1186" s="89">
        <f t="shared" ref="N1186:N1187" si="1185">AVERAGE(F1183:F1186)</f>
        <v>42549.25</v>
      </c>
      <c r="O1186" s="89">
        <f t="shared" ref="O1186:O1187" si="1186">AVERAGE(G1183:G1186)</f>
        <v>48914.25</v>
      </c>
      <c r="P1186" s="89">
        <f t="shared" ref="P1186:P1187" si="1187">AVERAGE(H1183:H1186)</f>
        <v>7224272.25</v>
      </c>
      <c r="Q1186" s="89">
        <f t="shared" ref="Q1186:Q1187" si="1188">AVERAGE(I1183:I1186)</f>
        <v>578.5</v>
      </c>
    </row>
    <row r="1187" spans="1:17">
      <c r="A1187" s="5">
        <v>44443</v>
      </c>
      <c r="B1187" s="8">
        <v>35</v>
      </c>
      <c r="C1187" s="102">
        <f t="shared" si="1183"/>
        <v>44436</v>
      </c>
      <c r="D1187" s="50">
        <v>37</v>
      </c>
      <c r="E1187" s="75">
        <v>5889</v>
      </c>
      <c r="F1187" s="75">
        <v>38652</v>
      </c>
      <c r="G1187" s="75">
        <f t="shared" si="1155"/>
        <v>44541</v>
      </c>
      <c r="H1187" s="76">
        <v>6108850</v>
      </c>
      <c r="I1187" s="75">
        <v>498</v>
      </c>
      <c r="M1187" s="92">
        <f t="shared" si="1184"/>
        <v>6062</v>
      </c>
      <c r="N1187" s="89">
        <f t="shared" si="1185"/>
        <v>40672.75</v>
      </c>
      <c r="O1187" s="89">
        <f t="shared" si="1186"/>
        <v>46734.75</v>
      </c>
      <c r="P1187" s="89">
        <f t="shared" si="1187"/>
        <v>6720126.75</v>
      </c>
      <c r="Q1187" s="89">
        <f t="shared" si="1188"/>
        <v>529</v>
      </c>
    </row>
    <row r="1188" spans="1:17">
      <c r="A1188" s="5">
        <v>44450</v>
      </c>
      <c r="B1188" s="8">
        <v>36</v>
      </c>
      <c r="C1188" s="102">
        <f t="shared" si="1177"/>
        <v>44443</v>
      </c>
      <c r="D1188" s="50">
        <v>38</v>
      </c>
      <c r="E1188" s="75">
        <v>3957</v>
      </c>
      <c r="F1188" s="75">
        <v>33707</v>
      </c>
      <c r="G1188" s="75">
        <f t="shared" si="1155"/>
        <v>37664</v>
      </c>
      <c r="H1188" s="76">
        <v>6571689</v>
      </c>
      <c r="I1188" s="75">
        <v>463</v>
      </c>
      <c r="M1188" s="92">
        <f t="shared" ref="M1188" si="1189">AVERAGE(E1185:E1188)</f>
        <v>5418.5</v>
      </c>
      <c r="N1188" s="89">
        <f t="shared" ref="N1188" si="1190">AVERAGE(F1185:F1188)</f>
        <v>38442.5</v>
      </c>
      <c r="O1188" s="89">
        <f t="shared" ref="O1188" si="1191">AVERAGE(G1185:G1188)</f>
        <v>43861</v>
      </c>
      <c r="P1188" s="89">
        <f t="shared" ref="P1188" si="1192">AVERAGE(H1185:H1188)</f>
        <v>6400123.75</v>
      </c>
      <c r="Q1188" s="89">
        <f t="shared" ref="Q1188" si="1193">AVERAGE(I1185:I1188)</f>
        <v>492.5</v>
      </c>
    </row>
    <row r="1189" spans="1:17">
      <c r="A1189" s="5">
        <v>44457</v>
      </c>
      <c r="B1189" s="8">
        <v>37</v>
      </c>
      <c r="C1189" s="102">
        <f t="shared" si="1183"/>
        <v>44450</v>
      </c>
      <c r="D1189" s="50">
        <v>39</v>
      </c>
      <c r="E1189" s="75">
        <v>3867</v>
      </c>
      <c r="F1189" s="75">
        <v>42790</v>
      </c>
      <c r="G1189" s="75">
        <f t="shared" si="1155"/>
        <v>46657</v>
      </c>
      <c r="H1189" s="76">
        <v>6010684</v>
      </c>
      <c r="I1189" s="75">
        <v>707</v>
      </c>
      <c r="M1189" s="92">
        <f t="shared" ref="M1189" si="1194">AVERAGE(E1186:E1189)</f>
        <v>4821.75</v>
      </c>
      <c r="N1189" s="89">
        <f t="shared" ref="N1189" si="1195">AVERAGE(F1186:F1189)</f>
        <v>38319.5</v>
      </c>
      <c r="O1189" s="89">
        <f t="shared" ref="O1189" si="1196">AVERAGE(G1186:G1189)</f>
        <v>43141.25</v>
      </c>
      <c r="P1189" s="89">
        <f t="shared" ref="P1189" si="1197">AVERAGE(H1186:H1189)</f>
        <v>6276954.5</v>
      </c>
      <c r="Q1189" s="89">
        <f t="shared" ref="Q1189" si="1198">AVERAGE(I1186:I1189)</f>
        <v>538</v>
      </c>
    </row>
    <row r="1190" spans="1:17">
      <c r="A1190" s="5">
        <v>44464</v>
      </c>
      <c r="B1190" s="8">
        <v>38</v>
      </c>
      <c r="C1190" s="102">
        <f t="shared" si="1177"/>
        <v>44457</v>
      </c>
      <c r="D1190" s="50">
        <v>40</v>
      </c>
      <c r="E1190" s="75">
        <v>3433</v>
      </c>
      <c r="F1190" s="75">
        <v>40054</v>
      </c>
      <c r="G1190" s="75">
        <f t="shared" si="1155"/>
        <v>43487</v>
      </c>
      <c r="H1190" s="76">
        <v>5907526</v>
      </c>
      <c r="I1190" s="75">
        <v>951</v>
      </c>
      <c r="M1190" s="92">
        <f t="shared" ref="M1190" si="1199">AVERAGE(E1187:E1190)</f>
        <v>4286.5</v>
      </c>
      <c r="N1190" s="89">
        <f t="shared" ref="N1190" si="1200">AVERAGE(F1187:F1190)</f>
        <v>38800.75</v>
      </c>
      <c r="O1190" s="89">
        <f t="shared" ref="O1190" si="1201">AVERAGE(G1187:G1190)</f>
        <v>43087.25</v>
      </c>
      <c r="P1190" s="89">
        <f t="shared" ref="P1190" si="1202">AVERAGE(H1187:H1190)</f>
        <v>6149687.25</v>
      </c>
      <c r="Q1190" s="89">
        <f t="shared" ref="Q1190" si="1203">AVERAGE(I1187:I1190)</f>
        <v>654.75</v>
      </c>
    </row>
    <row r="1191" spans="1:17">
      <c r="A1191" s="5">
        <v>44471</v>
      </c>
      <c r="B1191" s="8">
        <v>39</v>
      </c>
      <c r="C1191" s="102">
        <f t="shared" si="1183"/>
        <v>44464</v>
      </c>
      <c r="D1191" s="50">
        <v>41</v>
      </c>
      <c r="E1191" s="75">
        <v>3432</v>
      </c>
      <c r="F1191" s="75">
        <v>37195</v>
      </c>
      <c r="G1191" s="75">
        <f t="shared" si="1155"/>
        <v>40627</v>
      </c>
      <c r="H1191" s="76">
        <v>5430927</v>
      </c>
      <c r="I1191" s="75">
        <v>970</v>
      </c>
      <c r="M1191" s="92">
        <f t="shared" ref="M1191" si="1204">AVERAGE(E1188:E1191)</f>
        <v>3672.25</v>
      </c>
      <c r="N1191" s="89">
        <f t="shared" ref="N1191" si="1205">AVERAGE(F1188:F1191)</f>
        <v>38436.5</v>
      </c>
      <c r="O1191" s="89">
        <f t="shared" ref="O1191" si="1206">AVERAGE(G1188:G1191)</f>
        <v>42108.75</v>
      </c>
      <c r="P1191" s="89">
        <f t="shared" ref="P1191" si="1207">AVERAGE(H1188:H1191)</f>
        <v>5980206.5</v>
      </c>
      <c r="Q1191" s="89">
        <f t="shared" ref="Q1191" si="1208">AVERAGE(I1188:I1191)</f>
        <v>772.75</v>
      </c>
    </row>
    <row r="1192" spans="1:17">
      <c r="A1192" s="5">
        <v>44478</v>
      </c>
      <c r="B1192" s="8">
        <v>40</v>
      </c>
      <c r="C1192" s="102">
        <f t="shared" si="1177"/>
        <v>44471</v>
      </c>
      <c r="D1192" s="50">
        <v>42</v>
      </c>
      <c r="E1192" s="75">
        <v>3741</v>
      </c>
      <c r="F1192" s="75">
        <v>35447</v>
      </c>
      <c r="G1192" s="75">
        <f t="shared" si="1155"/>
        <v>39188</v>
      </c>
      <c r="H1192" s="76">
        <v>4472682</v>
      </c>
      <c r="I1192" s="75">
        <v>1230</v>
      </c>
      <c r="M1192" s="92">
        <f t="shared" ref="M1192" si="1209">AVERAGE(E1189:E1192)</f>
        <v>3618.25</v>
      </c>
      <c r="N1192" s="89">
        <f t="shared" ref="N1192" si="1210">AVERAGE(F1189:F1192)</f>
        <v>38871.5</v>
      </c>
      <c r="O1192" s="89">
        <f t="shared" ref="O1192" si="1211">AVERAGE(G1189:G1192)</f>
        <v>42489.75</v>
      </c>
      <c r="P1192" s="89">
        <f t="shared" ref="P1192" si="1212">AVERAGE(H1189:H1192)</f>
        <v>5455454.75</v>
      </c>
      <c r="Q1192" s="89">
        <f t="shared" ref="Q1192" si="1213">AVERAGE(I1189:I1192)</f>
        <v>964.5</v>
      </c>
    </row>
    <row r="1193" spans="1:17">
      <c r="A1193" s="5">
        <v>44485</v>
      </c>
      <c r="B1193" s="8">
        <v>41</v>
      </c>
      <c r="C1193" s="102">
        <f t="shared" si="1177"/>
        <v>44478</v>
      </c>
      <c r="D1193" s="50">
        <v>43</v>
      </c>
      <c r="E1193" s="75">
        <v>3322</v>
      </c>
      <c r="F1193" s="75">
        <v>30717</v>
      </c>
      <c r="G1193" s="75">
        <f t="shared" si="1155"/>
        <v>34039</v>
      </c>
      <c r="H1193" s="76">
        <v>4463058</v>
      </c>
      <c r="I1193" s="75">
        <v>1126</v>
      </c>
      <c r="M1193" s="92">
        <f t="shared" ref="M1193:M1194" si="1214">AVERAGE(E1190:E1193)</f>
        <v>3482</v>
      </c>
      <c r="N1193" s="89">
        <f t="shared" ref="N1193:N1194" si="1215">AVERAGE(F1190:F1193)</f>
        <v>35853.25</v>
      </c>
      <c r="O1193" s="89">
        <f t="shared" ref="O1193:O1194" si="1216">AVERAGE(G1190:G1193)</f>
        <v>39335.25</v>
      </c>
      <c r="P1193" s="89">
        <f t="shared" ref="P1193:P1194" si="1217">AVERAGE(H1190:H1193)</f>
        <v>5068548.25</v>
      </c>
      <c r="Q1193" s="89">
        <f t="shared" ref="Q1193:Q1194" si="1218">AVERAGE(I1190:I1193)</f>
        <v>1069.25</v>
      </c>
    </row>
    <row r="1194" spans="1:17">
      <c r="A1194" s="5">
        <v>44492</v>
      </c>
      <c r="B1194" s="8">
        <v>42</v>
      </c>
      <c r="C1194" s="102">
        <f t="shared" ref="C1194:C1196" si="1219">A1193</f>
        <v>44485</v>
      </c>
      <c r="D1194" s="50">
        <v>44</v>
      </c>
      <c r="E1194" s="75">
        <v>3137</v>
      </c>
      <c r="F1194" s="75">
        <v>28577</v>
      </c>
      <c r="G1194" s="75">
        <f t="shared" si="1155"/>
        <v>31714</v>
      </c>
      <c r="H1194" s="76">
        <v>4586650</v>
      </c>
      <c r="I1194" s="75">
        <v>799</v>
      </c>
      <c r="M1194" s="92">
        <f t="shared" si="1214"/>
        <v>3408</v>
      </c>
      <c r="N1194" s="89">
        <f t="shared" si="1215"/>
        <v>32984</v>
      </c>
      <c r="O1194" s="89">
        <f t="shared" si="1216"/>
        <v>36392</v>
      </c>
      <c r="P1194" s="89">
        <f t="shared" si="1217"/>
        <v>4738329.25</v>
      </c>
      <c r="Q1194" s="89">
        <f t="shared" si="1218"/>
        <v>1031.25</v>
      </c>
    </row>
    <row r="1195" spans="1:17">
      <c r="A1195" s="5">
        <v>44499</v>
      </c>
      <c r="B1195" s="8">
        <v>43</v>
      </c>
      <c r="C1195" s="102">
        <f t="shared" si="1219"/>
        <v>44492</v>
      </c>
      <c r="D1195" s="50">
        <v>45</v>
      </c>
      <c r="E1195" s="75">
        <v>3230</v>
      </c>
      <c r="F1195" s="75">
        <v>27945</v>
      </c>
      <c r="G1195" s="75">
        <f t="shared" si="1155"/>
        <v>31175</v>
      </c>
      <c r="H1195" s="76">
        <v>5436700</v>
      </c>
      <c r="I1195" s="75">
        <v>751</v>
      </c>
      <c r="M1195" s="92">
        <f t="shared" ref="M1195" si="1220">AVERAGE(E1192:E1195)</f>
        <v>3357.5</v>
      </c>
      <c r="N1195" s="89">
        <f t="shared" ref="N1195" si="1221">AVERAGE(F1192:F1195)</f>
        <v>30671.5</v>
      </c>
      <c r="O1195" s="89">
        <f t="shared" ref="O1195" si="1222">AVERAGE(G1192:G1195)</f>
        <v>34029</v>
      </c>
      <c r="P1195" s="89">
        <f t="shared" ref="P1195" si="1223">AVERAGE(H1192:H1195)</f>
        <v>4739772.5</v>
      </c>
      <c r="Q1195" s="89">
        <f t="shared" ref="Q1195" si="1224">AVERAGE(I1192:I1195)</f>
        <v>976.5</v>
      </c>
    </row>
    <row r="1196" spans="1:17">
      <c r="A1196" s="5">
        <v>44506</v>
      </c>
      <c r="B1196" s="8">
        <v>44</v>
      </c>
      <c r="C1196" s="102">
        <f t="shared" si="1219"/>
        <v>44499</v>
      </c>
      <c r="D1196" s="50">
        <v>46</v>
      </c>
      <c r="E1196" s="75">
        <v>3574</v>
      </c>
      <c r="F1196" s="75">
        <v>28785</v>
      </c>
      <c r="G1196" s="75">
        <f t="shared" si="1155"/>
        <v>32359</v>
      </c>
      <c r="H1196" s="76">
        <v>3804462</v>
      </c>
      <c r="I1196" s="75">
        <v>758</v>
      </c>
      <c r="M1196" s="92">
        <f t="shared" ref="M1196" si="1225">AVERAGE(E1193:E1196)</f>
        <v>3315.75</v>
      </c>
      <c r="N1196" s="89">
        <f t="shared" ref="N1196" si="1226">AVERAGE(F1193:F1196)</f>
        <v>29006</v>
      </c>
      <c r="O1196" s="89">
        <f t="shared" ref="O1196" si="1227">AVERAGE(G1193:G1196)</f>
        <v>32321.75</v>
      </c>
      <c r="P1196" s="89">
        <f t="shared" ref="P1196" si="1228">AVERAGE(H1193:H1196)</f>
        <v>4572717.5</v>
      </c>
      <c r="Q1196" s="89">
        <f t="shared" ref="Q1196" si="1229">AVERAGE(I1193:I1196)</f>
        <v>858.5</v>
      </c>
    </row>
    <row r="1197" spans="1:17" ht="13.5" customHeight="1">
      <c r="A1197" s="5">
        <v>44513</v>
      </c>
      <c r="B1197" s="8">
        <v>45</v>
      </c>
      <c r="C1197" s="102">
        <f t="shared" ref="C1197:C1217" si="1230">A1196</f>
        <v>44506</v>
      </c>
      <c r="D1197" s="50">
        <v>47</v>
      </c>
      <c r="E1197" s="75">
        <v>3798</v>
      </c>
      <c r="F1197" s="75">
        <v>28405</v>
      </c>
      <c r="G1197" s="75">
        <f t="shared" si="1155"/>
        <v>32203</v>
      </c>
      <c r="H1197" s="76">
        <v>4445845</v>
      </c>
      <c r="I1197" s="75">
        <v>470</v>
      </c>
      <c r="M1197" s="92">
        <f t="shared" ref="M1197:M1198" si="1231">AVERAGE(E1194:E1197)</f>
        <v>3434.75</v>
      </c>
      <c r="N1197" s="89">
        <f t="shared" ref="N1197:N1198" si="1232">AVERAGE(F1194:F1197)</f>
        <v>28428</v>
      </c>
      <c r="O1197" s="89">
        <f t="shared" ref="O1197:O1198" si="1233">AVERAGE(G1194:G1197)</f>
        <v>31862.75</v>
      </c>
      <c r="P1197" s="89">
        <f t="shared" ref="P1197:P1198" si="1234">AVERAGE(H1194:H1197)</f>
        <v>4568414.25</v>
      </c>
      <c r="Q1197" s="89">
        <f t="shared" ref="Q1197:Q1198" si="1235">AVERAGE(I1194:I1197)</f>
        <v>694.5</v>
      </c>
    </row>
    <row r="1198" spans="1:17" ht="13.5" customHeight="1">
      <c r="A1198" s="5">
        <v>44520</v>
      </c>
      <c r="B1198" s="8">
        <v>46</v>
      </c>
      <c r="C1198" s="102">
        <f t="shared" si="1230"/>
        <v>44513</v>
      </c>
      <c r="D1198" s="50">
        <v>48</v>
      </c>
      <c r="E1198" s="75">
        <v>3566</v>
      </c>
      <c r="F1198" s="75">
        <v>26895</v>
      </c>
      <c r="G1198" s="75">
        <f t="shared" si="1155"/>
        <v>30461</v>
      </c>
      <c r="H1198" s="76">
        <v>4142563</v>
      </c>
      <c r="I1198" s="75">
        <v>504</v>
      </c>
      <c r="M1198" s="92">
        <f t="shared" si="1231"/>
        <v>3542</v>
      </c>
      <c r="N1198" s="89">
        <f t="shared" si="1232"/>
        <v>28007.5</v>
      </c>
      <c r="O1198" s="89">
        <f t="shared" si="1233"/>
        <v>31549.5</v>
      </c>
      <c r="P1198" s="89">
        <f t="shared" si="1234"/>
        <v>4457392.5</v>
      </c>
      <c r="Q1198" s="89">
        <f t="shared" si="1235"/>
        <v>620.75</v>
      </c>
    </row>
    <row r="1199" spans="1:17" ht="12.6" customHeight="1">
      <c r="A1199" s="5">
        <v>44527</v>
      </c>
      <c r="B1199" s="8">
        <v>47</v>
      </c>
      <c r="C1199" s="102">
        <f t="shared" si="1230"/>
        <v>44520</v>
      </c>
      <c r="D1199" s="50">
        <v>49</v>
      </c>
      <c r="E1199" s="75">
        <v>3203</v>
      </c>
      <c r="F1199" s="75">
        <v>22940</v>
      </c>
      <c r="G1199" s="75">
        <f t="shared" si="1155"/>
        <v>26143</v>
      </c>
      <c r="H1199" s="76">
        <v>4515462</v>
      </c>
      <c r="I1199" s="75">
        <v>428</v>
      </c>
      <c r="M1199" s="92">
        <f t="shared" ref="M1199" si="1236">AVERAGE(E1196:E1199)</f>
        <v>3535.25</v>
      </c>
      <c r="N1199" s="89">
        <f t="shared" ref="N1199" si="1237">AVERAGE(F1196:F1199)</f>
        <v>26756.25</v>
      </c>
      <c r="O1199" s="89">
        <f t="shared" ref="O1199" si="1238">AVERAGE(G1196:G1199)</f>
        <v>30291.5</v>
      </c>
      <c r="P1199" s="89">
        <f t="shared" ref="P1199" si="1239">AVERAGE(H1196:H1199)</f>
        <v>4227083</v>
      </c>
      <c r="Q1199" s="89">
        <f t="shared" ref="Q1199" si="1240">AVERAGE(I1196:I1199)</f>
        <v>540</v>
      </c>
    </row>
    <row r="1200" spans="1:17">
      <c r="A1200" s="5">
        <v>44534</v>
      </c>
      <c r="B1200" s="8">
        <v>48</v>
      </c>
      <c r="C1200" s="102">
        <f t="shared" si="1230"/>
        <v>44527</v>
      </c>
      <c r="D1200" s="50">
        <v>50</v>
      </c>
      <c r="E1200" s="75">
        <v>5763</v>
      </c>
      <c r="F1200" s="75">
        <v>29179</v>
      </c>
      <c r="G1200" s="75">
        <f t="shared" si="1155"/>
        <v>34942</v>
      </c>
      <c r="H1200" s="76">
        <v>4065100</v>
      </c>
      <c r="I1200" s="75">
        <v>461</v>
      </c>
      <c r="M1200" s="92">
        <f t="shared" ref="M1200:M1203" si="1241">AVERAGE(E1197:E1200)</f>
        <v>4082.5</v>
      </c>
      <c r="N1200" s="89">
        <f t="shared" ref="N1200:N1203" si="1242">AVERAGE(F1197:F1200)</f>
        <v>26854.75</v>
      </c>
      <c r="O1200" s="89">
        <f t="shared" ref="O1200:O1203" si="1243">AVERAGE(G1197:G1200)</f>
        <v>30937.25</v>
      </c>
      <c r="P1200" s="89">
        <f t="shared" ref="P1200:P1203" si="1244">AVERAGE(H1197:H1200)</f>
        <v>4292242.5</v>
      </c>
      <c r="Q1200" s="89">
        <f t="shared" ref="Q1200:Q1203" si="1245">AVERAGE(I1197:I1200)</f>
        <v>465.75</v>
      </c>
    </row>
    <row r="1201" spans="1:17">
      <c r="A1201" s="5">
        <v>44541</v>
      </c>
      <c r="B1201" s="8">
        <v>49</v>
      </c>
      <c r="C1201" s="102">
        <f t="shared" si="1230"/>
        <v>44534</v>
      </c>
      <c r="D1201" s="50">
        <v>51</v>
      </c>
      <c r="E1201" s="75">
        <v>4481</v>
      </c>
      <c r="F1201" s="75">
        <v>26230</v>
      </c>
      <c r="G1201" s="75">
        <f t="shared" si="1155"/>
        <v>30711</v>
      </c>
      <c r="H1201" s="76">
        <v>4361743</v>
      </c>
      <c r="I1201" s="75">
        <v>432</v>
      </c>
      <c r="M1201" s="92">
        <f t="shared" si="1241"/>
        <v>4253.25</v>
      </c>
      <c r="N1201" s="89">
        <f t="shared" si="1242"/>
        <v>26311</v>
      </c>
      <c r="O1201" s="89">
        <f t="shared" si="1243"/>
        <v>30564.25</v>
      </c>
      <c r="P1201" s="89">
        <f t="shared" si="1244"/>
        <v>4271217</v>
      </c>
      <c r="Q1201" s="89">
        <f t="shared" si="1245"/>
        <v>456.25</v>
      </c>
    </row>
    <row r="1202" spans="1:17">
      <c r="A1202" s="5">
        <v>44548</v>
      </c>
      <c r="B1202" s="8">
        <v>50</v>
      </c>
      <c r="C1202" s="102">
        <f t="shared" si="1230"/>
        <v>44541</v>
      </c>
      <c r="D1202" s="50">
        <v>52</v>
      </c>
      <c r="E1202" s="75">
        <v>4834</v>
      </c>
      <c r="F1202" s="75">
        <v>26398</v>
      </c>
      <c r="G1202" s="75">
        <f t="shared" si="1155"/>
        <v>31232</v>
      </c>
      <c r="H1202" s="76">
        <v>3980603</v>
      </c>
      <c r="I1202" s="75">
        <v>397</v>
      </c>
      <c r="M1202" s="92">
        <f t="shared" si="1241"/>
        <v>4570.25</v>
      </c>
      <c r="N1202" s="89">
        <f t="shared" si="1242"/>
        <v>26186.75</v>
      </c>
      <c r="O1202" s="89">
        <f t="shared" si="1243"/>
        <v>30757</v>
      </c>
      <c r="P1202" s="89">
        <f t="shared" si="1244"/>
        <v>4230727</v>
      </c>
      <c r="Q1202" s="89">
        <f t="shared" si="1245"/>
        <v>429.5</v>
      </c>
    </row>
    <row r="1203" spans="1:17">
      <c r="A1203" s="5">
        <v>44555</v>
      </c>
      <c r="B1203" s="8">
        <v>51</v>
      </c>
      <c r="C1203" s="102">
        <f t="shared" si="1230"/>
        <v>44548</v>
      </c>
      <c r="D1203" s="117" t="s">
        <v>158</v>
      </c>
      <c r="E1203" s="75">
        <v>6199</v>
      </c>
      <c r="F1203" s="75">
        <v>26086</v>
      </c>
      <c r="G1203" s="75">
        <f t="shared" si="1155"/>
        <v>32285</v>
      </c>
      <c r="H1203" s="76">
        <v>3825971</v>
      </c>
      <c r="I1203" s="75">
        <v>336</v>
      </c>
      <c r="M1203" s="92">
        <f t="shared" si="1241"/>
        <v>5319.25</v>
      </c>
      <c r="N1203" s="89">
        <f t="shared" si="1242"/>
        <v>26973.25</v>
      </c>
      <c r="O1203" s="89">
        <f t="shared" si="1243"/>
        <v>32292.5</v>
      </c>
      <c r="P1203" s="89">
        <f t="shared" si="1244"/>
        <v>4058354.25</v>
      </c>
      <c r="Q1203" s="89">
        <f t="shared" si="1245"/>
        <v>406.5</v>
      </c>
    </row>
    <row r="1204" spans="1:17">
      <c r="A1204" s="5">
        <v>44562</v>
      </c>
      <c r="B1204" s="8">
        <v>52</v>
      </c>
      <c r="C1204" s="102">
        <f t="shared" ref="C1204:C1206" si="1246">A1203</f>
        <v>44555</v>
      </c>
      <c r="D1204" s="50">
        <v>2</v>
      </c>
      <c r="E1204" s="75">
        <v>6452</v>
      </c>
      <c r="F1204" s="75">
        <v>29757</v>
      </c>
      <c r="G1204" s="75">
        <f t="shared" si="1155"/>
        <v>36209</v>
      </c>
      <c r="H1204" s="76">
        <v>4334616</v>
      </c>
      <c r="I1204" s="75">
        <v>302</v>
      </c>
      <c r="M1204" s="92">
        <f t="shared" ref="M1204" si="1247">AVERAGE(E1201:E1204)</f>
        <v>5491.5</v>
      </c>
      <c r="N1204" s="89">
        <f t="shared" ref="N1204" si="1248">AVERAGE(F1201:F1204)</f>
        <v>27117.75</v>
      </c>
      <c r="O1204" s="89">
        <f t="shared" ref="O1204" si="1249">AVERAGE(G1201:G1204)</f>
        <v>32609.25</v>
      </c>
      <c r="P1204" s="89">
        <f t="shared" ref="P1204" si="1250">AVERAGE(H1201:H1204)</f>
        <v>4125733.25</v>
      </c>
      <c r="Q1204" s="89">
        <f t="shared" ref="Q1204" si="1251">AVERAGE(I1201:I1204)</f>
        <v>366.75</v>
      </c>
    </row>
    <row r="1205" spans="1:17">
      <c r="A1205" s="5">
        <v>44569</v>
      </c>
      <c r="B1205" s="8">
        <v>1</v>
      </c>
      <c r="C1205" s="102">
        <f t="shared" si="1230"/>
        <v>44562</v>
      </c>
      <c r="D1205" s="50">
        <v>3</v>
      </c>
      <c r="E1205" s="75">
        <v>11926</v>
      </c>
      <c r="F1205" s="75">
        <v>32722</v>
      </c>
      <c r="G1205" s="75">
        <f t="shared" si="1155"/>
        <v>44648</v>
      </c>
      <c r="H1205" s="76">
        <v>4418311</v>
      </c>
      <c r="I1205" s="75">
        <v>392</v>
      </c>
      <c r="M1205" s="92">
        <f t="shared" ref="M1205:M1207" si="1252">AVERAGE(E1202:E1205)</f>
        <v>7352.75</v>
      </c>
      <c r="N1205" s="89">
        <f t="shared" ref="N1205:N1207" si="1253">AVERAGE(F1202:F1205)</f>
        <v>28740.75</v>
      </c>
      <c r="O1205" s="89">
        <f t="shared" ref="O1205:O1207" si="1254">AVERAGE(G1202:G1205)</f>
        <v>36093.5</v>
      </c>
      <c r="P1205" s="89">
        <f t="shared" ref="P1205:P1207" si="1255">AVERAGE(H1202:H1205)</f>
        <v>4139875.25</v>
      </c>
      <c r="Q1205" s="89">
        <f t="shared" ref="Q1205:Q1207" si="1256">AVERAGE(I1202:I1205)</f>
        <v>356.75</v>
      </c>
    </row>
    <row r="1206" spans="1:17">
      <c r="A1206" s="5">
        <v>44576</v>
      </c>
      <c r="B1206" s="8">
        <v>2</v>
      </c>
      <c r="C1206" s="102">
        <f t="shared" si="1246"/>
        <v>44569</v>
      </c>
      <c r="D1206" s="50">
        <v>4</v>
      </c>
      <c r="E1206" s="75">
        <v>9023</v>
      </c>
      <c r="F1206" s="75">
        <v>32439</v>
      </c>
      <c r="G1206" s="75">
        <f t="shared" si="1155"/>
        <v>41462</v>
      </c>
      <c r="H1206" s="76">
        <v>4478484</v>
      </c>
      <c r="I1206" s="75">
        <v>379</v>
      </c>
      <c r="M1206" s="92">
        <f t="shared" si="1252"/>
        <v>8400</v>
      </c>
      <c r="N1206" s="89">
        <f t="shared" si="1253"/>
        <v>30251</v>
      </c>
      <c r="O1206" s="89">
        <f t="shared" si="1254"/>
        <v>38651</v>
      </c>
      <c r="P1206" s="89">
        <f t="shared" si="1255"/>
        <v>4264345.5</v>
      </c>
      <c r="Q1206" s="89">
        <f t="shared" si="1256"/>
        <v>352.25</v>
      </c>
    </row>
    <row r="1207" spans="1:17">
      <c r="A1207" s="5">
        <v>44583</v>
      </c>
      <c r="B1207" s="8">
        <v>3</v>
      </c>
      <c r="C1207" s="102">
        <f t="shared" si="1230"/>
        <v>44576</v>
      </c>
      <c r="D1207" s="50">
        <v>5</v>
      </c>
      <c r="E1207" s="75">
        <v>6793</v>
      </c>
      <c r="F1207" s="75">
        <v>31318</v>
      </c>
      <c r="G1207" s="75">
        <f t="shared" si="1155"/>
        <v>38111</v>
      </c>
      <c r="H1207" s="76">
        <v>5033328</v>
      </c>
      <c r="I1207" s="75">
        <v>333</v>
      </c>
      <c r="M1207" s="92">
        <f t="shared" si="1252"/>
        <v>8548.5</v>
      </c>
      <c r="N1207" s="89">
        <f t="shared" si="1253"/>
        <v>31559</v>
      </c>
      <c r="O1207" s="89">
        <f t="shared" si="1254"/>
        <v>40107.5</v>
      </c>
      <c r="P1207" s="89">
        <f t="shared" si="1255"/>
        <v>4566184.75</v>
      </c>
      <c r="Q1207" s="89">
        <f t="shared" si="1256"/>
        <v>351.5</v>
      </c>
    </row>
    <row r="1208" spans="1:17">
      <c r="A1208" s="5">
        <v>44590</v>
      </c>
      <c r="B1208" s="8">
        <v>4</v>
      </c>
      <c r="C1208" s="102">
        <f t="shared" si="1230"/>
        <v>44583</v>
      </c>
      <c r="D1208" s="50">
        <v>6</v>
      </c>
      <c r="E1208" s="75">
        <v>7732</v>
      </c>
      <c r="F1208" s="75">
        <v>33180</v>
      </c>
      <c r="G1208" s="75">
        <f t="shared" si="1155"/>
        <v>40912</v>
      </c>
      <c r="H1208" s="76">
        <v>5335768</v>
      </c>
      <c r="I1208" s="75">
        <v>381</v>
      </c>
      <c r="M1208" s="92">
        <f t="shared" ref="M1208" si="1257">AVERAGE(E1205:E1208)</f>
        <v>8868.5</v>
      </c>
      <c r="N1208" s="89">
        <f t="shared" ref="N1208" si="1258">AVERAGE(F1205:F1208)</f>
        <v>32414.75</v>
      </c>
      <c r="O1208" s="89">
        <f t="shared" ref="O1208" si="1259">AVERAGE(G1205:G1208)</f>
        <v>41283.25</v>
      </c>
      <c r="P1208" s="89">
        <f t="shared" ref="P1208" si="1260">AVERAGE(H1205:H1208)</f>
        <v>4816472.75</v>
      </c>
      <c r="Q1208" s="89">
        <f t="shared" ref="Q1208" si="1261">AVERAGE(I1205:I1208)</f>
        <v>371.25</v>
      </c>
    </row>
    <row r="1209" spans="1:17">
      <c r="A1209" s="5">
        <v>44597</v>
      </c>
      <c r="B1209" s="8">
        <v>5</v>
      </c>
      <c r="C1209" s="102">
        <f t="shared" si="1230"/>
        <v>44590</v>
      </c>
      <c r="D1209" s="50">
        <v>7</v>
      </c>
      <c r="E1209" s="75">
        <v>5972</v>
      </c>
      <c r="F1209" s="75">
        <v>32063</v>
      </c>
      <c r="G1209" s="75">
        <f t="shared" si="1155"/>
        <v>38035</v>
      </c>
      <c r="H1209" s="76">
        <v>5654405</v>
      </c>
      <c r="I1209" s="75">
        <v>347</v>
      </c>
      <c r="M1209" s="92">
        <f t="shared" ref="M1209" si="1262">AVERAGE(E1206:E1209)</f>
        <v>7380</v>
      </c>
      <c r="N1209" s="89">
        <f t="shared" ref="N1209" si="1263">AVERAGE(F1206:F1209)</f>
        <v>32250</v>
      </c>
      <c r="O1209" s="89">
        <f t="shared" ref="O1209" si="1264">AVERAGE(G1206:G1209)</f>
        <v>39630</v>
      </c>
      <c r="P1209" s="89">
        <f t="shared" ref="P1209" si="1265">AVERAGE(H1206:H1209)</f>
        <v>5125496.25</v>
      </c>
      <c r="Q1209" s="89">
        <f t="shared" ref="Q1209" si="1266">AVERAGE(I1206:I1209)</f>
        <v>360</v>
      </c>
    </row>
    <row r="1210" spans="1:17">
      <c r="A1210" s="5">
        <v>44604</v>
      </c>
      <c r="B1210" s="8">
        <v>6</v>
      </c>
      <c r="C1210" s="102">
        <f t="shared" si="1230"/>
        <v>44597</v>
      </c>
      <c r="D1210" s="50">
        <v>8</v>
      </c>
      <c r="E1210" s="75">
        <v>5403</v>
      </c>
      <c r="F1210" s="75">
        <v>31880</v>
      </c>
      <c r="G1210" s="75">
        <f t="shared" si="1155"/>
        <v>37283</v>
      </c>
      <c r="H1210" s="76">
        <v>5607064</v>
      </c>
      <c r="I1210" s="75">
        <v>356</v>
      </c>
      <c r="M1210" s="92">
        <f t="shared" ref="M1210" si="1267">AVERAGE(E1207:E1210)</f>
        <v>6475</v>
      </c>
      <c r="N1210" s="89">
        <f t="shared" ref="N1210" si="1268">AVERAGE(F1207:F1210)</f>
        <v>32110.25</v>
      </c>
      <c r="O1210" s="89">
        <f t="shared" ref="O1210" si="1269">AVERAGE(G1207:G1210)</f>
        <v>38585.25</v>
      </c>
      <c r="P1210" s="89">
        <f t="shared" ref="P1210" si="1270">AVERAGE(H1207:H1210)</f>
        <v>5407641.25</v>
      </c>
      <c r="Q1210" s="89">
        <f t="shared" ref="Q1210" si="1271">AVERAGE(I1207:I1210)</f>
        <v>354.25</v>
      </c>
    </row>
    <row r="1211" spans="1:17">
      <c r="A1211" s="5">
        <v>44611</v>
      </c>
      <c r="B1211" s="8">
        <v>7</v>
      </c>
      <c r="C1211" s="102">
        <f t="shared" si="1230"/>
        <v>44604</v>
      </c>
      <c r="D1211" s="50">
        <v>9</v>
      </c>
      <c r="E1211" s="75">
        <v>4363</v>
      </c>
      <c r="F1211" s="75">
        <v>29085</v>
      </c>
      <c r="G1211" s="75">
        <f t="shared" si="1155"/>
        <v>33448</v>
      </c>
      <c r="H1211" s="76">
        <v>5636113</v>
      </c>
      <c r="I1211" s="75">
        <v>310</v>
      </c>
      <c r="M1211" s="92">
        <f t="shared" ref="M1211" si="1272">AVERAGE(E1208:E1211)</f>
        <v>5867.5</v>
      </c>
      <c r="N1211" s="89">
        <f t="shared" ref="N1211" si="1273">AVERAGE(F1208:F1211)</f>
        <v>31552</v>
      </c>
      <c r="O1211" s="89">
        <f t="shared" ref="O1211" si="1274">AVERAGE(G1208:G1211)</f>
        <v>37419.5</v>
      </c>
      <c r="P1211" s="89">
        <f t="shared" ref="P1211" si="1275">AVERAGE(H1208:H1211)</f>
        <v>5558337.5</v>
      </c>
      <c r="Q1211" s="89">
        <f t="shared" ref="Q1211" si="1276">AVERAGE(I1208:I1211)</f>
        <v>348.5</v>
      </c>
    </row>
    <row r="1212" spans="1:17">
      <c r="A1212" s="5">
        <v>44618</v>
      </c>
      <c r="B1212" s="8">
        <v>8</v>
      </c>
      <c r="C1212" s="102">
        <f t="shared" ref="C1212" si="1277">A1211</f>
        <v>44611</v>
      </c>
      <c r="D1212" s="50">
        <v>10</v>
      </c>
      <c r="E1212" s="75">
        <v>3689</v>
      </c>
      <c r="F1212" s="75">
        <v>28123</v>
      </c>
      <c r="G1212" s="75">
        <f t="shared" si="1155"/>
        <v>31812</v>
      </c>
      <c r="H1212" s="76">
        <v>5485398</v>
      </c>
      <c r="I1212" s="75">
        <v>291</v>
      </c>
      <c r="M1212" s="92">
        <f t="shared" ref="M1212" si="1278">AVERAGE(E1209:E1212)</f>
        <v>4856.75</v>
      </c>
      <c r="N1212" s="89">
        <f t="shared" ref="N1212" si="1279">AVERAGE(F1209:F1212)</f>
        <v>30287.75</v>
      </c>
      <c r="O1212" s="89">
        <f t="shared" ref="O1212" si="1280">AVERAGE(G1209:G1212)</f>
        <v>35144.5</v>
      </c>
      <c r="P1212" s="89">
        <f t="shared" ref="P1212" si="1281">AVERAGE(H1209:H1212)</f>
        <v>5595745</v>
      </c>
      <c r="Q1212" s="89">
        <f t="shared" ref="Q1212" si="1282">AVERAGE(I1209:I1212)</f>
        <v>326</v>
      </c>
    </row>
    <row r="1213" spans="1:17">
      <c r="A1213" s="5">
        <v>44625</v>
      </c>
      <c r="B1213" s="8">
        <v>9</v>
      </c>
      <c r="C1213" s="102">
        <f t="shared" si="1230"/>
        <v>44618</v>
      </c>
      <c r="D1213" s="50">
        <v>11</v>
      </c>
      <c r="E1213" s="75">
        <v>3295</v>
      </c>
      <c r="F1213" s="75">
        <v>26578</v>
      </c>
      <c r="G1213" s="75">
        <f t="shared" si="1155"/>
        <v>29873</v>
      </c>
      <c r="H1213" s="76">
        <v>5710726</v>
      </c>
      <c r="I1213" s="75">
        <v>263</v>
      </c>
      <c r="M1213" s="92">
        <f t="shared" ref="M1213" si="1283">AVERAGE(E1210:E1213)</f>
        <v>4187.5</v>
      </c>
      <c r="N1213" s="89">
        <f t="shared" ref="N1213" si="1284">AVERAGE(F1210:F1213)</f>
        <v>28916.5</v>
      </c>
      <c r="O1213" s="89">
        <f t="shared" ref="O1213" si="1285">AVERAGE(G1210:G1213)</f>
        <v>33104</v>
      </c>
      <c r="P1213" s="89">
        <f t="shared" ref="P1213" si="1286">AVERAGE(H1210:H1213)</f>
        <v>5609825.25</v>
      </c>
      <c r="Q1213" s="89">
        <f t="shared" ref="Q1213" si="1287">AVERAGE(I1210:I1213)</f>
        <v>305</v>
      </c>
    </row>
    <row r="1214" spans="1:17">
      <c r="A1214" s="5">
        <v>44632</v>
      </c>
      <c r="B1214" s="8">
        <v>10</v>
      </c>
      <c r="C1214" s="102">
        <f t="shared" si="1230"/>
        <v>44625</v>
      </c>
      <c r="D1214" s="50">
        <v>12</v>
      </c>
      <c r="E1214" s="75">
        <v>3508</v>
      </c>
      <c r="F1214" s="75">
        <v>25490</v>
      </c>
      <c r="G1214" s="75">
        <f t="shared" si="1155"/>
        <v>28998</v>
      </c>
      <c r="H1214" s="76">
        <v>5478779</v>
      </c>
      <c r="I1214" s="75">
        <v>633</v>
      </c>
      <c r="M1214" s="92">
        <f t="shared" ref="M1214" si="1288">AVERAGE(E1211:E1214)</f>
        <v>3713.75</v>
      </c>
      <c r="N1214" s="89">
        <f t="shared" ref="N1214" si="1289">AVERAGE(F1211:F1214)</f>
        <v>27319</v>
      </c>
      <c r="O1214" s="89">
        <f t="shared" ref="O1214" si="1290">AVERAGE(G1211:G1214)</f>
        <v>31032.75</v>
      </c>
      <c r="P1214" s="89">
        <f t="shared" ref="P1214" si="1291">AVERAGE(H1211:H1214)</f>
        <v>5577754</v>
      </c>
      <c r="Q1214" s="89">
        <f t="shared" ref="Q1214" si="1292">AVERAGE(I1211:I1214)</f>
        <v>374.25</v>
      </c>
    </row>
    <row r="1215" spans="1:17">
      <c r="A1215" s="5">
        <v>44639</v>
      </c>
      <c r="B1215" s="8">
        <v>11</v>
      </c>
      <c r="C1215" s="102">
        <f t="shared" si="1230"/>
        <v>44632</v>
      </c>
      <c r="D1215" s="50">
        <v>13</v>
      </c>
      <c r="E1215" s="75">
        <v>3274</v>
      </c>
      <c r="F1215" s="75">
        <v>23394</v>
      </c>
      <c r="G1215" s="75">
        <f t="shared" si="1155"/>
        <v>26668</v>
      </c>
      <c r="H1215" s="76">
        <v>4972890</v>
      </c>
      <c r="I1215" s="75">
        <v>320</v>
      </c>
      <c r="M1215" s="92">
        <f t="shared" ref="M1215" si="1293">AVERAGE(E1212:E1215)</f>
        <v>3441.5</v>
      </c>
      <c r="N1215" s="89">
        <f t="shared" ref="N1215" si="1294">AVERAGE(F1212:F1215)</f>
        <v>25896.25</v>
      </c>
      <c r="O1215" s="89">
        <f t="shared" ref="O1215" si="1295">AVERAGE(G1212:G1215)</f>
        <v>29337.75</v>
      </c>
      <c r="P1215" s="89">
        <f t="shared" ref="P1215" si="1296">AVERAGE(H1212:H1215)</f>
        <v>5411948.25</v>
      </c>
      <c r="Q1215" s="89">
        <f t="shared" ref="Q1215" si="1297">AVERAGE(I1212:I1215)</f>
        <v>376.75</v>
      </c>
    </row>
    <row r="1216" spans="1:17">
      <c r="A1216" s="5">
        <v>44646</v>
      </c>
      <c r="B1216" s="8">
        <v>12</v>
      </c>
      <c r="C1216" s="102">
        <f t="shared" si="1230"/>
        <v>44639</v>
      </c>
      <c r="D1216" s="50">
        <v>14</v>
      </c>
      <c r="E1216" s="75">
        <v>3226</v>
      </c>
      <c r="F1216" s="75">
        <v>21993</v>
      </c>
      <c r="G1216" s="75">
        <f t="shared" si="1155"/>
        <v>25219</v>
      </c>
      <c r="H1216" s="76">
        <v>4820654</v>
      </c>
      <c r="I1216" s="75">
        <v>243</v>
      </c>
      <c r="M1216" s="92">
        <f t="shared" ref="M1216:M1217" si="1298">AVERAGE(E1213:E1216)</f>
        <v>3325.75</v>
      </c>
      <c r="N1216" s="89">
        <f t="shared" ref="N1216:N1217" si="1299">AVERAGE(F1213:F1216)</f>
        <v>24363.75</v>
      </c>
      <c r="O1216" s="89">
        <f t="shared" ref="O1216:O1217" si="1300">AVERAGE(G1213:G1216)</f>
        <v>27689.5</v>
      </c>
      <c r="P1216" s="89">
        <f t="shared" ref="P1216:P1217" si="1301">AVERAGE(H1213:H1216)</f>
        <v>5245762.25</v>
      </c>
      <c r="Q1216" s="89">
        <f t="shared" ref="Q1216:Q1217" si="1302">AVERAGE(I1213:I1216)</f>
        <v>364.75</v>
      </c>
    </row>
    <row r="1217" spans="1:17">
      <c r="A1217" s="5">
        <v>44653</v>
      </c>
      <c r="B1217" s="8">
        <v>13</v>
      </c>
      <c r="C1217" s="102">
        <f t="shared" si="1230"/>
        <v>44646</v>
      </c>
      <c r="D1217" s="50">
        <v>15</v>
      </c>
      <c r="E1217" s="75">
        <v>3383</v>
      </c>
      <c r="F1217" s="75">
        <v>21312</v>
      </c>
      <c r="G1217" s="75">
        <f t="shared" si="1155"/>
        <v>24695</v>
      </c>
      <c r="H1217" s="76">
        <v>4494490</v>
      </c>
      <c r="I1217" s="75">
        <v>261</v>
      </c>
      <c r="M1217" s="92">
        <f t="shared" si="1298"/>
        <v>3347.75</v>
      </c>
      <c r="N1217" s="89">
        <f t="shared" si="1299"/>
        <v>23047.25</v>
      </c>
      <c r="O1217" s="89">
        <f t="shared" si="1300"/>
        <v>26395</v>
      </c>
      <c r="P1217" s="89">
        <f t="shared" si="1301"/>
        <v>4941703.25</v>
      </c>
      <c r="Q1217" s="89">
        <f t="shared" si="1302"/>
        <v>364.25</v>
      </c>
    </row>
    <row r="1218" spans="1:17">
      <c r="A1218" s="5">
        <v>44660</v>
      </c>
      <c r="B1218" s="8">
        <v>14</v>
      </c>
      <c r="C1218" s="102">
        <f t="shared" ref="C1218:C1219" si="1303">A1217</f>
        <v>44653</v>
      </c>
      <c r="D1218" s="50">
        <v>16</v>
      </c>
      <c r="E1218" s="75">
        <v>6576</v>
      </c>
      <c r="F1218" s="75">
        <v>21762</v>
      </c>
      <c r="G1218" s="75">
        <f t="shared" si="1155"/>
        <v>28338</v>
      </c>
      <c r="H1218" s="76">
        <v>4847653</v>
      </c>
      <c r="I1218" s="75">
        <v>257</v>
      </c>
      <c r="M1218" s="92">
        <f t="shared" ref="M1218" si="1304">AVERAGE(E1215:E1218)</f>
        <v>4114.75</v>
      </c>
      <c r="N1218" s="89">
        <f t="shared" ref="N1218" si="1305">AVERAGE(F1215:F1218)</f>
        <v>22115.25</v>
      </c>
      <c r="O1218" s="89">
        <f t="shared" ref="O1218" si="1306">AVERAGE(G1215:G1218)</f>
        <v>26230</v>
      </c>
      <c r="P1218" s="89">
        <f t="shared" ref="P1218" si="1307">AVERAGE(H1215:H1218)</f>
        <v>4783921.75</v>
      </c>
      <c r="Q1218" s="89">
        <f t="shared" ref="Q1218" si="1308">AVERAGE(I1215:I1218)</f>
        <v>270.25</v>
      </c>
    </row>
    <row r="1219" spans="1:17">
      <c r="A1219" s="5">
        <v>44667</v>
      </c>
      <c r="B1219" s="8">
        <v>15</v>
      </c>
      <c r="C1219" s="102">
        <f t="shared" si="1303"/>
        <v>44660</v>
      </c>
      <c r="D1219" s="50">
        <v>17</v>
      </c>
      <c r="E1219" s="75">
        <v>5758</v>
      </c>
      <c r="F1219" s="75">
        <v>23849</v>
      </c>
      <c r="G1219" s="75">
        <f t="shared" si="1155"/>
        <v>29607</v>
      </c>
      <c r="H1219" s="76">
        <v>4046954</v>
      </c>
      <c r="I1219" s="75">
        <v>282</v>
      </c>
      <c r="M1219" s="92">
        <f t="shared" ref="M1219" si="1309">AVERAGE(E1216:E1219)</f>
        <v>4735.75</v>
      </c>
      <c r="N1219" s="89">
        <f t="shared" ref="N1219" si="1310">AVERAGE(F1216:F1219)</f>
        <v>22229</v>
      </c>
      <c r="O1219" s="89">
        <f t="shared" ref="O1219" si="1311">AVERAGE(G1216:G1219)</f>
        <v>26964.75</v>
      </c>
      <c r="P1219" s="89">
        <f t="shared" ref="P1219" si="1312">AVERAGE(H1216:H1219)</f>
        <v>4552437.75</v>
      </c>
      <c r="Q1219" s="89">
        <f t="shared" ref="Q1219" si="1313">AVERAGE(I1216:I1219)</f>
        <v>260.75</v>
      </c>
    </row>
    <row r="1220" spans="1:17">
      <c r="A1220" s="5">
        <v>44674</v>
      </c>
      <c r="B1220" s="8">
        <v>16</v>
      </c>
      <c r="C1220" s="102">
        <f t="shared" ref="C1220:C1228" si="1314">A1219</f>
        <v>44667</v>
      </c>
      <c r="D1220" s="50">
        <v>18</v>
      </c>
      <c r="E1220" s="75">
        <v>6399</v>
      </c>
      <c r="F1220" s="75">
        <v>23327</v>
      </c>
      <c r="G1220" s="75">
        <f t="shared" si="1155"/>
        <v>29726</v>
      </c>
      <c r="H1220" s="76">
        <v>3618432</v>
      </c>
      <c r="I1220" s="75">
        <v>246</v>
      </c>
      <c r="M1220" s="92">
        <f t="shared" ref="M1220" si="1315">AVERAGE(E1217:E1220)</f>
        <v>5529</v>
      </c>
      <c r="N1220" s="89">
        <f t="shared" ref="N1220" si="1316">AVERAGE(F1217:F1220)</f>
        <v>22562.5</v>
      </c>
      <c r="O1220" s="89">
        <f t="shared" ref="O1220" si="1317">AVERAGE(G1217:G1220)</f>
        <v>28091.5</v>
      </c>
      <c r="P1220" s="89">
        <f t="shared" ref="P1220" si="1318">AVERAGE(H1217:H1220)</f>
        <v>4251882.25</v>
      </c>
      <c r="Q1220" s="89">
        <f t="shared" ref="Q1220" si="1319">AVERAGE(I1217:I1220)</f>
        <v>261.5</v>
      </c>
    </row>
    <row r="1221" spans="1:17">
      <c r="A1221" s="5">
        <v>44681</v>
      </c>
      <c r="B1221" s="8">
        <v>17</v>
      </c>
      <c r="C1221" s="102">
        <f t="shared" si="1314"/>
        <v>44674</v>
      </c>
      <c r="D1221" s="50">
        <v>19</v>
      </c>
      <c r="E1221" s="75">
        <v>5779</v>
      </c>
      <c r="F1221" s="75">
        <v>20459</v>
      </c>
      <c r="G1221" s="75">
        <f t="shared" si="1155"/>
        <v>26238</v>
      </c>
      <c r="H1221" s="76">
        <v>3384821</v>
      </c>
      <c r="I1221" s="75">
        <v>231</v>
      </c>
      <c r="M1221" s="92">
        <f t="shared" ref="M1221:M1222" si="1320">AVERAGE(E1218:E1221)</f>
        <v>6128</v>
      </c>
      <c r="N1221" s="89">
        <f t="shared" ref="N1221:N1222" si="1321">AVERAGE(F1218:F1221)</f>
        <v>22349.25</v>
      </c>
      <c r="O1221" s="89">
        <f t="shared" ref="O1221:O1222" si="1322">AVERAGE(G1218:G1221)</f>
        <v>28477.25</v>
      </c>
      <c r="P1221" s="89">
        <f t="shared" ref="P1221:P1222" si="1323">AVERAGE(H1218:H1221)</f>
        <v>3974465</v>
      </c>
      <c r="Q1221" s="89">
        <f t="shared" ref="Q1221:Q1222" si="1324">AVERAGE(I1218:I1221)</f>
        <v>254</v>
      </c>
    </row>
    <row r="1222" spans="1:17">
      <c r="A1222" s="5">
        <v>44688</v>
      </c>
      <c r="B1222" s="8">
        <v>18</v>
      </c>
      <c r="C1222" s="102">
        <f t="shared" ref="C1222" si="1325">A1221</f>
        <v>44681</v>
      </c>
      <c r="D1222" s="50">
        <v>20</v>
      </c>
      <c r="E1222" s="75">
        <v>4438</v>
      </c>
      <c r="F1222" s="75">
        <v>18646</v>
      </c>
      <c r="G1222" s="75">
        <f t="shared" si="1155"/>
        <v>23084</v>
      </c>
      <c r="H1222" s="76">
        <v>3552358</v>
      </c>
      <c r="I1222" s="75">
        <v>235</v>
      </c>
      <c r="M1222" s="92">
        <f t="shared" si="1320"/>
        <v>5593.5</v>
      </c>
      <c r="N1222" s="89">
        <f t="shared" si="1321"/>
        <v>21570.25</v>
      </c>
      <c r="O1222" s="89">
        <f t="shared" si="1322"/>
        <v>27163.75</v>
      </c>
      <c r="P1222" s="89">
        <f t="shared" si="1323"/>
        <v>3650641.25</v>
      </c>
      <c r="Q1222" s="89">
        <f t="shared" si="1324"/>
        <v>248.5</v>
      </c>
    </row>
    <row r="1223" spans="1:17">
      <c r="A1223" s="5">
        <v>44695</v>
      </c>
      <c r="B1223" s="8">
        <v>19</v>
      </c>
      <c r="C1223" s="102">
        <f t="shared" si="1314"/>
        <v>44688</v>
      </c>
      <c r="D1223" s="50">
        <v>21</v>
      </c>
      <c r="E1223" s="75">
        <v>4257</v>
      </c>
      <c r="F1223" s="75">
        <v>17707</v>
      </c>
      <c r="G1223" s="75">
        <f t="shared" si="1155"/>
        <v>21964</v>
      </c>
      <c r="H1223" s="76">
        <v>3269721</v>
      </c>
      <c r="I1223" s="75">
        <v>200</v>
      </c>
      <c r="M1223" s="92">
        <f t="shared" ref="M1223" si="1326">AVERAGE(E1220:E1223)</f>
        <v>5218.25</v>
      </c>
      <c r="N1223" s="89">
        <f t="shared" ref="N1223" si="1327">AVERAGE(F1220:F1223)</f>
        <v>20034.75</v>
      </c>
      <c r="O1223" s="89">
        <f t="shared" ref="O1223" si="1328">AVERAGE(G1220:G1223)</f>
        <v>25253</v>
      </c>
      <c r="P1223" s="89">
        <f t="shared" ref="P1223" si="1329">AVERAGE(H1220:H1223)</f>
        <v>3456333</v>
      </c>
      <c r="Q1223" s="89">
        <f t="shared" ref="Q1223" si="1330">AVERAGE(I1220:I1223)</f>
        <v>228</v>
      </c>
    </row>
    <row r="1224" spans="1:17">
      <c r="A1224" s="5">
        <v>44702</v>
      </c>
      <c r="B1224" s="8">
        <v>20</v>
      </c>
      <c r="C1224" s="102">
        <f t="shared" si="1314"/>
        <v>44695</v>
      </c>
      <c r="D1224" s="50">
        <v>22</v>
      </c>
      <c r="E1224" s="75">
        <v>3865</v>
      </c>
      <c r="F1224" s="75">
        <v>17994</v>
      </c>
      <c r="G1224" s="75">
        <f t="shared" si="1155"/>
        <v>21859</v>
      </c>
      <c r="H1224" s="76">
        <v>3172677</v>
      </c>
      <c r="I1224" s="75">
        <v>226</v>
      </c>
      <c r="M1224" s="92">
        <f t="shared" ref="M1224" si="1331">AVERAGE(E1221:E1224)</f>
        <v>4584.75</v>
      </c>
      <c r="N1224" s="89">
        <f t="shared" ref="N1224" si="1332">AVERAGE(F1221:F1224)</f>
        <v>18701.5</v>
      </c>
      <c r="O1224" s="89">
        <f t="shared" ref="O1224" si="1333">AVERAGE(G1221:G1224)</f>
        <v>23286.25</v>
      </c>
      <c r="P1224" s="89">
        <f t="shared" ref="P1224" si="1334">AVERAGE(H1221:H1224)</f>
        <v>3344894.25</v>
      </c>
      <c r="Q1224" s="89">
        <f t="shared" ref="Q1224" si="1335">AVERAGE(I1221:I1224)</f>
        <v>223</v>
      </c>
    </row>
    <row r="1225" spans="1:17">
      <c r="A1225" s="5">
        <v>44709</v>
      </c>
      <c r="B1225" s="8">
        <v>21</v>
      </c>
      <c r="C1225" s="102">
        <f t="shared" ref="C1225" si="1336">A1224</f>
        <v>44702</v>
      </c>
      <c r="D1225" s="50">
        <v>23</v>
      </c>
      <c r="E1225" s="75">
        <v>3439</v>
      </c>
      <c r="F1225" s="75">
        <v>17341</v>
      </c>
      <c r="G1225" s="75">
        <f t="shared" si="1155"/>
        <v>20780</v>
      </c>
      <c r="H1225" s="76">
        <v>2859837</v>
      </c>
      <c r="I1225" s="75">
        <v>186</v>
      </c>
      <c r="M1225" s="92">
        <f t="shared" ref="M1225" si="1337">AVERAGE(E1222:E1225)</f>
        <v>3999.75</v>
      </c>
      <c r="N1225" s="89">
        <f t="shared" ref="N1225" si="1338">AVERAGE(F1222:F1225)</f>
        <v>17922</v>
      </c>
      <c r="O1225" s="89">
        <f t="shared" ref="O1225" si="1339">AVERAGE(G1222:G1225)</f>
        <v>21921.75</v>
      </c>
      <c r="P1225" s="89">
        <f t="shared" ref="P1225" si="1340">AVERAGE(H1222:H1225)</f>
        <v>3213648.25</v>
      </c>
      <c r="Q1225" s="89">
        <f t="shared" ref="Q1225" si="1341">AVERAGE(I1222:I1225)</f>
        <v>211.75</v>
      </c>
    </row>
    <row r="1226" spans="1:17">
      <c r="A1226" s="5">
        <v>44716</v>
      </c>
      <c r="B1226" s="8">
        <v>22</v>
      </c>
      <c r="C1226" s="102">
        <f t="shared" si="1314"/>
        <v>44709</v>
      </c>
      <c r="D1226" s="50">
        <v>24</v>
      </c>
      <c r="E1226" s="75">
        <v>3315</v>
      </c>
      <c r="F1226" s="75">
        <v>17109</v>
      </c>
      <c r="G1226" s="75">
        <f t="shared" si="1155"/>
        <v>20424</v>
      </c>
      <c r="H1226" s="76">
        <v>3019913</v>
      </c>
      <c r="I1226" s="75">
        <v>163</v>
      </c>
      <c r="M1226" s="92">
        <f t="shared" ref="M1226" si="1342">AVERAGE(E1223:E1226)</f>
        <v>3719</v>
      </c>
      <c r="N1226" s="89">
        <f t="shared" ref="N1226" si="1343">AVERAGE(F1223:F1226)</f>
        <v>17537.75</v>
      </c>
      <c r="O1226" s="89">
        <f t="shared" ref="O1226" si="1344">AVERAGE(G1223:G1226)</f>
        <v>21256.75</v>
      </c>
      <c r="P1226" s="89">
        <f t="shared" ref="P1226" si="1345">AVERAGE(H1223:H1226)</f>
        <v>3080537</v>
      </c>
      <c r="Q1226" s="89">
        <f t="shared" ref="Q1226" si="1346">AVERAGE(I1223:I1226)</f>
        <v>193.75</v>
      </c>
    </row>
    <row r="1227" spans="1:17">
      <c r="A1227" s="5">
        <v>44723</v>
      </c>
      <c r="B1227" s="8">
        <v>23</v>
      </c>
      <c r="C1227" s="102">
        <f t="shared" si="1314"/>
        <v>44716</v>
      </c>
      <c r="D1227" s="50">
        <v>25</v>
      </c>
      <c r="E1227" s="75">
        <v>3626</v>
      </c>
      <c r="F1227" s="75">
        <v>17104</v>
      </c>
      <c r="G1227" s="75">
        <f t="shared" si="1155"/>
        <v>20730</v>
      </c>
      <c r="H1227" s="76">
        <v>2999687</v>
      </c>
      <c r="I1227" s="75">
        <v>186</v>
      </c>
      <c r="M1227" s="92">
        <f t="shared" ref="M1227" si="1347">AVERAGE(E1224:E1227)</f>
        <v>3561.25</v>
      </c>
      <c r="N1227" s="89">
        <f t="shared" ref="N1227" si="1348">AVERAGE(F1224:F1227)</f>
        <v>17387</v>
      </c>
      <c r="O1227" s="89">
        <f t="shared" ref="O1227" si="1349">AVERAGE(G1224:G1227)</f>
        <v>20948.25</v>
      </c>
      <c r="P1227" s="89">
        <f t="shared" ref="P1227" si="1350">AVERAGE(H1224:H1227)</f>
        <v>3013028.5</v>
      </c>
      <c r="Q1227" s="89">
        <f t="shared" ref="Q1227" si="1351">AVERAGE(I1224:I1227)</f>
        <v>190.25</v>
      </c>
    </row>
    <row r="1228" spans="1:17">
      <c r="A1228" s="5">
        <v>44730</v>
      </c>
      <c r="B1228" s="8">
        <v>24</v>
      </c>
      <c r="C1228" s="102">
        <f t="shared" si="1314"/>
        <v>44723</v>
      </c>
      <c r="D1228" s="50">
        <v>26</v>
      </c>
      <c r="E1228" s="75">
        <v>4314</v>
      </c>
      <c r="F1228" s="75">
        <v>16103</v>
      </c>
      <c r="G1228" s="75">
        <f t="shared" si="1155"/>
        <v>20417</v>
      </c>
      <c r="H1228" s="76">
        <v>2834442</v>
      </c>
      <c r="I1228" s="75">
        <v>174</v>
      </c>
      <c r="M1228" s="92">
        <f t="shared" ref="M1228" si="1352">AVERAGE(E1225:E1228)</f>
        <v>3673.5</v>
      </c>
      <c r="N1228" s="89">
        <f t="shared" ref="N1228" si="1353">AVERAGE(F1225:F1228)</f>
        <v>16914.25</v>
      </c>
      <c r="O1228" s="89">
        <f t="shared" ref="O1228" si="1354">AVERAGE(G1225:G1228)</f>
        <v>20587.75</v>
      </c>
      <c r="P1228" s="89">
        <f t="shared" ref="P1228" si="1355">AVERAGE(H1225:H1228)</f>
        <v>2928469.75</v>
      </c>
      <c r="Q1228" s="89">
        <f t="shared" ref="Q1228" si="1356">AVERAGE(I1225:I1228)</f>
        <v>177.25</v>
      </c>
    </row>
    <row r="1229" spans="1:17">
      <c r="A1229" s="5">
        <v>44737</v>
      </c>
      <c r="B1229" s="8">
        <v>25</v>
      </c>
      <c r="C1229" s="102">
        <f t="shared" ref="C1229:C1231" si="1357">A1228</f>
        <v>44730</v>
      </c>
      <c r="D1229" s="50">
        <v>27</v>
      </c>
      <c r="E1229" s="75">
        <v>3839</v>
      </c>
      <c r="F1229" s="75">
        <v>17881</v>
      </c>
      <c r="G1229" s="75">
        <f t="shared" si="1155"/>
        <v>21720</v>
      </c>
      <c r="H1229" s="76">
        <v>2784579</v>
      </c>
      <c r="I1229" s="75">
        <v>172</v>
      </c>
      <c r="M1229" s="92">
        <f t="shared" ref="M1229:M1231" si="1358">AVERAGE(E1226:E1229)</f>
        <v>3773.5</v>
      </c>
      <c r="N1229" s="89">
        <f t="shared" ref="N1229:N1231" si="1359">AVERAGE(F1226:F1229)</f>
        <v>17049.25</v>
      </c>
      <c r="O1229" s="89">
        <f t="shared" ref="O1229:O1231" si="1360">AVERAGE(G1226:G1229)</f>
        <v>20822.75</v>
      </c>
      <c r="P1229" s="89">
        <f t="shared" ref="P1229:P1231" si="1361">AVERAGE(H1226:H1229)</f>
        <v>2909655.25</v>
      </c>
      <c r="Q1229" s="89">
        <f t="shared" ref="Q1229:Q1231" si="1362">AVERAGE(I1226:I1229)</f>
        <v>173.75</v>
      </c>
    </row>
    <row r="1230" spans="1:17">
      <c r="A1230" s="5">
        <v>44744</v>
      </c>
      <c r="B1230" s="8">
        <v>26</v>
      </c>
      <c r="C1230" s="102">
        <f t="shared" si="1357"/>
        <v>44737</v>
      </c>
      <c r="D1230" s="50">
        <v>28</v>
      </c>
      <c r="E1230" s="75">
        <v>4914</v>
      </c>
      <c r="F1230" s="75">
        <v>17273</v>
      </c>
      <c r="G1230" s="75">
        <f t="shared" si="1155"/>
        <v>22187</v>
      </c>
      <c r="H1230" s="76">
        <v>3265078</v>
      </c>
      <c r="I1230" s="75">
        <v>146</v>
      </c>
      <c r="M1230" s="92">
        <f t="shared" si="1358"/>
        <v>4173.25</v>
      </c>
      <c r="N1230" s="89">
        <f t="shared" si="1359"/>
        <v>17090.25</v>
      </c>
      <c r="O1230" s="89">
        <f t="shared" si="1360"/>
        <v>21263.5</v>
      </c>
      <c r="P1230" s="89">
        <f t="shared" si="1361"/>
        <v>2970946.5</v>
      </c>
      <c r="Q1230" s="89">
        <f t="shared" si="1362"/>
        <v>169.5</v>
      </c>
    </row>
    <row r="1231" spans="1:17">
      <c r="A1231" s="5">
        <v>44751</v>
      </c>
      <c r="B1231" s="8">
        <v>27</v>
      </c>
      <c r="C1231" s="102">
        <f t="shared" si="1357"/>
        <v>44744</v>
      </c>
      <c r="D1231" s="50">
        <v>29</v>
      </c>
      <c r="E1231" s="75">
        <v>7148</v>
      </c>
      <c r="F1231" s="75">
        <v>20501</v>
      </c>
      <c r="G1231" s="75">
        <f t="shared" si="1155"/>
        <v>27649</v>
      </c>
      <c r="H1231" s="76">
        <v>2994849</v>
      </c>
      <c r="I1231" s="75">
        <v>165</v>
      </c>
      <c r="M1231" s="92">
        <f t="shared" si="1358"/>
        <v>5053.75</v>
      </c>
      <c r="N1231" s="89">
        <f t="shared" si="1359"/>
        <v>17939.5</v>
      </c>
      <c r="O1231" s="89">
        <f t="shared" si="1360"/>
        <v>22993.25</v>
      </c>
      <c r="P1231" s="89">
        <f t="shared" si="1361"/>
        <v>2969737</v>
      </c>
      <c r="Q1231" s="89">
        <f t="shared" si="1362"/>
        <v>164.25</v>
      </c>
    </row>
    <row r="1232" spans="1:17">
      <c r="A1232" s="5">
        <v>44758</v>
      </c>
      <c r="B1232" s="8">
        <v>28</v>
      </c>
      <c r="C1232" s="102">
        <f t="shared" ref="C1232:C1233" si="1363">A1231</f>
        <v>44751</v>
      </c>
      <c r="D1232" s="50">
        <v>30</v>
      </c>
      <c r="E1232" s="75">
        <v>5283</v>
      </c>
      <c r="F1232" s="75">
        <v>19411</v>
      </c>
      <c r="G1232" s="75">
        <f t="shared" si="1155"/>
        <v>24694</v>
      </c>
      <c r="H1232" s="76">
        <v>3065615</v>
      </c>
      <c r="I1232" s="75">
        <v>207</v>
      </c>
      <c r="M1232" s="92">
        <f t="shared" ref="M1232:M1233" si="1364">AVERAGE(E1229:E1232)</f>
        <v>5296</v>
      </c>
      <c r="N1232" s="89">
        <f t="shared" ref="N1232:N1233" si="1365">AVERAGE(F1229:F1232)</f>
        <v>18766.5</v>
      </c>
      <c r="O1232" s="89">
        <f t="shared" ref="O1232:O1233" si="1366">AVERAGE(G1229:G1232)</f>
        <v>24062.5</v>
      </c>
      <c r="P1232" s="89">
        <f t="shared" ref="P1232:P1233" si="1367">AVERAGE(H1229:H1232)</f>
        <v>3027530.25</v>
      </c>
      <c r="Q1232" s="89">
        <f t="shared" ref="Q1232:Q1233" si="1368">AVERAGE(I1229:I1232)</f>
        <v>172.5</v>
      </c>
    </row>
    <row r="1233" spans="1:17">
      <c r="A1233" s="5">
        <v>44765</v>
      </c>
      <c r="B1233" s="8">
        <v>29</v>
      </c>
      <c r="C1233" s="102">
        <f t="shared" si="1363"/>
        <v>44758</v>
      </c>
      <c r="D1233" s="50">
        <v>31</v>
      </c>
      <c r="E1233" s="75">
        <v>4013</v>
      </c>
      <c r="F1233" s="75">
        <v>18113</v>
      </c>
      <c r="G1233" s="75">
        <f t="shared" si="1155"/>
        <v>22126</v>
      </c>
      <c r="H1233" s="76">
        <v>3454573</v>
      </c>
      <c r="I1233" s="75">
        <v>181</v>
      </c>
      <c r="M1233" s="92">
        <f t="shared" si="1364"/>
        <v>5339.5</v>
      </c>
      <c r="N1233" s="89">
        <f t="shared" si="1365"/>
        <v>18824.5</v>
      </c>
      <c r="O1233" s="89">
        <f t="shared" si="1366"/>
        <v>24164</v>
      </c>
      <c r="P1233" s="89">
        <f t="shared" si="1367"/>
        <v>3195028.75</v>
      </c>
      <c r="Q1233" s="89">
        <f t="shared" si="1368"/>
        <v>174.75</v>
      </c>
    </row>
    <row r="1234" spans="1:17">
      <c r="A1234" s="5">
        <v>44772</v>
      </c>
      <c r="B1234" s="8">
        <v>30</v>
      </c>
      <c r="C1234" s="102">
        <f t="shared" ref="C1234:C1235" si="1369">A1233</f>
        <v>44765</v>
      </c>
      <c r="D1234" s="50">
        <v>32</v>
      </c>
      <c r="E1234" s="75">
        <v>4036</v>
      </c>
      <c r="F1234" s="75">
        <v>19488</v>
      </c>
      <c r="G1234" s="75">
        <f t="shared" si="1155"/>
        <v>23524</v>
      </c>
      <c r="H1234" s="76">
        <v>3240326</v>
      </c>
      <c r="I1234" s="75">
        <v>226</v>
      </c>
      <c r="M1234" s="92">
        <f t="shared" ref="M1234" si="1370">AVERAGE(E1231:E1234)</f>
        <v>5120</v>
      </c>
      <c r="N1234" s="89">
        <f t="shared" ref="N1234" si="1371">AVERAGE(F1231:F1234)</f>
        <v>19378.25</v>
      </c>
      <c r="O1234" s="89">
        <f t="shared" ref="O1234" si="1372">AVERAGE(G1231:G1234)</f>
        <v>24498.25</v>
      </c>
      <c r="P1234" s="89">
        <f t="shared" ref="P1234" si="1373">AVERAGE(H1231:H1234)</f>
        <v>3188840.75</v>
      </c>
      <c r="Q1234" s="89">
        <f t="shared" ref="Q1234" si="1374">AVERAGE(I1231:I1234)</f>
        <v>194.75</v>
      </c>
    </row>
    <row r="1235" spans="1:17">
      <c r="A1235" s="5">
        <v>44779</v>
      </c>
      <c r="B1235" s="8">
        <v>31</v>
      </c>
      <c r="C1235" s="102">
        <f t="shared" si="1369"/>
        <v>44772</v>
      </c>
      <c r="D1235" s="50">
        <v>33</v>
      </c>
      <c r="E1235" s="75">
        <v>4618</v>
      </c>
      <c r="F1235" s="75">
        <v>17703</v>
      </c>
      <c r="G1235" s="75">
        <f t="shared" si="1155"/>
        <v>22321</v>
      </c>
      <c r="H1235" s="76">
        <v>3415645</v>
      </c>
      <c r="I1235" s="75">
        <v>204</v>
      </c>
      <c r="M1235" s="92">
        <f t="shared" ref="M1235" si="1375">AVERAGE(E1232:E1235)</f>
        <v>4487.5</v>
      </c>
      <c r="N1235" s="89">
        <f t="shared" ref="N1235" si="1376">AVERAGE(F1232:F1235)</f>
        <v>18678.75</v>
      </c>
      <c r="O1235" s="89">
        <f t="shared" ref="O1235" si="1377">AVERAGE(G1232:G1235)</f>
        <v>23166.25</v>
      </c>
      <c r="P1235" s="89">
        <f t="shared" ref="P1235" si="1378">AVERAGE(H1232:H1235)</f>
        <v>3294039.75</v>
      </c>
      <c r="Q1235" s="89">
        <f t="shared" ref="Q1235" si="1379">AVERAGE(I1232:I1235)</f>
        <v>204.5</v>
      </c>
    </row>
    <row r="1236" spans="1:17">
      <c r="A1236" s="5">
        <v>44786</v>
      </c>
      <c r="B1236" s="8">
        <v>32</v>
      </c>
      <c r="C1236" s="102">
        <f t="shared" ref="C1236:C1237" si="1380">A1235</f>
        <v>44779</v>
      </c>
      <c r="D1236" s="50">
        <v>34</v>
      </c>
      <c r="E1236" s="75">
        <v>5309</v>
      </c>
      <c r="F1236" s="75">
        <v>20661</v>
      </c>
      <c r="G1236" s="75">
        <f t="shared" si="1155"/>
        <v>25970</v>
      </c>
      <c r="H1236" s="76">
        <v>3412279</v>
      </c>
      <c r="I1236" s="75">
        <v>162</v>
      </c>
      <c r="M1236" s="92">
        <f t="shared" ref="M1236" si="1381">AVERAGE(E1233:E1236)</f>
        <v>4494</v>
      </c>
      <c r="N1236" s="89">
        <f t="shared" ref="N1236" si="1382">AVERAGE(F1233:F1236)</f>
        <v>18991.25</v>
      </c>
      <c r="O1236" s="89">
        <f t="shared" ref="O1236" si="1383">AVERAGE(G1233:G1236)</f>
        <v>23485.25</v>
      </c>
      <c r="P1236" s="89">
        <f t="shared" ref="P1236" si="1384">AVERAGE(H1233:H1236)</f>
        <v>3380705.75</v>
      </c>
      <c r="Q1236" s="89">
        <f t="shared" ref="Q1236" si="1385">AVERAGE(I1233:I1236)</f>
        <v>193.25</v>
      </c>
    </row>
    <row r="1237" spans="1:17">
      <c r="A1237" s="5">
        <v>44793</v>
      </c>
      <c r="B1237" s="8">
        <v>33</v>
      </c>
      <c r="C1237" s="102">
        <f t="shared" si="1380"/>
        <v>44786</v>
      </c>
      <c r="D1237" s="50">
        <v>35</v>
      </c>
      <c r="E1237" s="75">
        <v>4046</v>
      </c>
      <c r="F1237" s="75">
        <v>18694</v>
      </c>
      <c r="G1237" s="75">
        <f t="shared" si="1155"/>
        <v>22740</v>
      </c>
      <c r="H1237" s="76">
        <v>3670128</v>
      </c>
      <c r="I1237" s="75">
        <v>178</v>
      </c>
      <c r="M1237" s="92">
        <f t="shared" ref="M1237" si="1386">AVERAGE(E1234:E1237)</f>
        <v>4502.25</v>
      </c>
      <c r="N1237" s="89">
        <f t="shared" ref="N1237" si="1387">AVERAGE(F1234:F1237)</f>
        <v>19136.5</v>
      </c>
      <c r="O1237" s="89">
        <f t="shared" ref="O1237" si="1388">AVERAGE(G1234:G1237)</f>
        <v>23638.75</v>
      </c>
      <c r="P1237" s="89">
        <f t="shared" ref="P1237" si="1389">AVERAGE(H1234:H1237)</f>
        <v>3434594.5</v>
      </c>
      <c r="Q1237" s="89">
        <f t="shared" ref="Q1237" si="1390">AVERAGE(I1234:I1237)</f>
        <v>192.5</v>
      </c>
    </row>
    <row r="1238" spans="1:17">
      <c r="A1238" s="5">
        <v>44800</v>
      </c>
      <c r="B1238" s="8">
        <v>34</v>
      </c>
      <c r="C1238" s="102">
        <f t="shared" ref="C1238" si="1391">A1237</f>
        <v>44793</v>
      </c>
      <c r="D1238" s="50">
        <v>36</v>
      </c>
      <c r="E1238" s="75">
        <v>3323</v>
      </c>
      <c r="F1238" s="75">
        <v>18767</v>
      </c>
      <c r="G1238" s="75">
        <f t="shared" si="1155"/>
        <v>22090</v>
      </c>
      <c r="H1238" s="76">
        <v>4321580</v>
      </c>
      <c r="I1238" s="75">
        <v>191</v>
      </c>
      <c r="M1238" s="92">
        <f t="shared" ref="M1238" si="1392">AVERAGE(E1235:E1238)</f>
        <v>4324</v>
      </c>
      <c r="N1238" s="89">
        <f t="shared" ref="N1238" si="1393">AVERAGE(F1235:F1238)</f>
        <v>18956.25</v>
      </c>
      <c r="O1238" s="89">
        <f t="shared" ref="O1238" si="1394">AVERAGE(G1235:G1238)</f>
        <v>23280.25</v>
      </c>
      <c r="P1238" s="89">
        <f t="shared" ref="P1238" si="1395">AVERAGE(H1235:H1238)</f>
        <v>3704908</v>
      </c>
      <c r="Q1238" s="89">
        <f t="shared" ref="Q1238" si="1396">AVERAGE(I1235:I1238)</f>
        <v>183.75</v>
      </c>
    </row>
    <row r="1239" spans="1:17">
      <c r="A1239" s="5">
        <v>44807</v>
      </c>
      <c r="B1239" s="8">
        <v>35</v>
      </c>
      <c r="C1239" s="102">
        <f t="shared" ref="C1239:C1241" si="1397">A1238</f>
        <v>44800</v>
      </c>
      <c r="D1239" s="50">
        <v>37</v>
      </c>
      <c r="E1239" s="75">
        <v>3933</v>
      </c>
      <c r="F1239" s="75">
        <v>24433</v>
      </c>
      <c r="G1239" s="75">
        <f t="shared" si="1155"/>
        <v>28366</v>
      </c>
      <c r="H1239" s="76">
        <v>4297457</v>
      </c>
      <c r="I1239" s="75">
        <v>283</v>
      </c>
      <c r="M1239" s="92">
        <f t="shared" ref="M1239" si="1398">AVERAGE(E1236:E1239)</f>
        <v>4152.75</v>
      </c>
      <c r="N1239" s="89">
        <f t="shared" ref="N1239" si="1399">AVERAGE(F1236:F1239)</f>
        <v>20638.75</v>
      </c>
      <c r="O1239" s="89">
        <f t="shared" ref="O1239" si="1400">AVERAGE(G1236:G1239)</f>
        <v>24791.5</v>
      </c>
      <c r="P1239" s="89">
        <f t="shared" ref="P1239" si="1401">AVERAGE(H1236:H1239)</f>
        <v>3925361</v>
      </c>
      <c r="Q1239" s="89">
        <f t="shared" ref="Q1239" si="1402">AVERAGE(I1236:I1239)</f>
        <v>203.5</v>
      </c>
    </row>
    <row r="1240" spans="1:17">
      <c r="A1240" s="5">
        <v>44814</v>
      </c>
      <c r="B1240" s="8">
        <v>36</v>
      </c>
      <c r="C1240" s="102">
        <f t="shared" si="1397"/>
        <v>44807</v>
      </c>
      <c r="D1240" s="50">
        <v>38</v>
      </c>
      <c r="E1240" s="75">
        <v>4671</v>
      </c>
      <c r="F1240" s="75">
        <v>23117</v>
      </c>
      <c r="G1240" s="75">
        <f t="shared" si="1155"/>
        <v>27788</v>
      </c>
      <c r="H1240" s="76">
        <v>3465168</v>
      </c>
      <c r="I1240" s="75">
        <v>201</v>
      </c>
      <c r="M1240" s="92">
        <f t="shared" ref="M1240" si="1403">AVERAGE(E1237:E1240)</f>
        <v>3993.25</v>
      </c>
      <c r="N1240" s="89">
        <f t="shared" ref="N1240" si="1404">AVERAGE(F1237:F1240)</f>
        <v>21252.75</v>
      </c>
      <c r="O1240" s="89">
        <f t="shared" ref="O1240" si="1405">AVERAGE(G1237:G1240)</f>
        <v>25246</v>
      </c>
      <c r="P1240" s="89">
        <f t="shared" ref="P1240" si="1406">AVERAGE(H1237:H1240)</f>
        <v>3938583.25</v>
      </c>
      <c r="Q1240" s="89">
        <f t="shared" ref="Q1240" si="1407">AVERAGE(I1237:I1240)</f>
        <v>213.25</v>
      </c>
    </row>
    <row r="1241" spans="1:17">
      <c r="A1241" s="5">
        <v>44821</v>
      </c>
      <c r="B1241" s="8">
        <v>37</v>
      </c>
      <c r="C1241" s="102">
        <f t="shared" si="1397"/>
        <v>44814</v>
      </c>
      <c r="D1241" s="50">
        <v>39</v>
      </c>
      <c r="E1241" s="75">
        <v>3568</v>
      </c>
      <c r="F1241" s="75">
        <v>18866</v>
      </c>
      <c r="G1241" s="75">
        <f t="shared" ref="G1241:G1312" si="1408">E1241+F1241</f>
        <v>22434</v>
      </c>
      <c r="H1241" s="76">
        <v>3422003</v>
      </c>
      <c r="I1241" s="75">
        <v>176</v>
      </c>
      <c r="M1241" s="92">
        <f t="shared" ref="M1241" si="1409">AVERAGE(E1238:E1241)</f>
        <v>3873.75</v>
      </c>
      <c r="N1241" s="89">
        <f t="shared" ref="N1241" si="1410">AVERAGE(F1238:F1241)</f>
        <v>21295.75</v>
      </c>
      <c r="O1241" s="89">
        <f t="shared" ref="O1241" si="1411">AVERAGE(G1238:G1241)</f>
        <v>25169.5</v>
      </c>
      <c r="P1241" s="89">
        <f t="shared" ref="P1241" si="1412">AVERAGE(H1238:H1241)</f>
        <v>3876552</v>
      </c>
      <c r="Q1241" s="89">
        <f t="shared" ref="Q1241" si="1413">AVERAGE(I1238:I1241)</f>
        <v>212.75</v>
      </c>
    </row>
    <row r="1242" spans="1:17">
      <c r="A1242" s="5">
        <v>44828</v>
      </c>
      <c r="B1242" s="8">
        <v>38</v>
      </c>
      <c r="C1242" s="102">
        <f t="shared" ref="C1242:C1243" si="1414">A1241</f>
        <v>44821</v>
      </c>
      <c r="D1242" s="50">
        <v>40</v>
      </c>
      <c r="E1242" s="75">
        <v>3110</v>
      </c>
      <c r="F1242" s="75">
        <v>17447</v>
      </c>
      <c r="G1242" s="75">
        <f t="shared" si="1408"/>
        <v>20557</v>
      </c>
      <c r="H1242" s="76">
        <v>3819164</v>
      </c>
      <c r="I1242" s="75">
        <v>128</v>
      </c>
      <c r="M1242" s="92">
        <f t="shared" ref="M1242" si="1415">AVERAGE(E1239:E1242)</f>
        <v>3820.5</v>
      </c>
      <c r="N1242" s="89">
        <f t="shared" ref="N1242" si="1416">AVERAGE(F1239:F1242)</f>
        <v>20965.75</v>
      </c>
      <c r="O1242" s="89">
        <f t="shared" ref="O1242" si="1417">AVERAGE(G1239:G1242)</f>
        <v>24786.25</v>
      </c>
      <c r="P1242" s="89">
        <f t="shared" ref="P1242" si="1418">AVERAGE(H1239:H1242)</f>
        <v>3750948</v>
      </c>
      <c r="Q1242" s="89">
        <f t="shared" ref="Q1242" si="1419">AVERAGE(I1239:I1242)</f>
        <v>197</v>
      </c>
    </row>
    <row r="1243" spans="1:17">
      <c r="A1243" s="5">
        <v>44835</v>
      </c>
      <c r="B1243" s="8">
        <v>39</v>
      </c>
      <c r="C1243" s="102">
        <f t="shared" si="1414"/>
        <v>44828</v>
      </c>
      <c r="D1243" s="50">
        <v>41</v>
      </c>
      <c r="E1243" s="75">
        <v>2978</v>
      </c>
      <c r="F1243" s="75">
        <v>19724</v>
      </c>
      <c r="G1243" s="75">
        <f t="shared" si="1408"/>
        <v>22702</v>
      </c>
      <c r="H1243" s="76">
        <v>3329969</v>
      </c>
      <c r="I1243" s="75">
        <v>193</v>
      </c>
      <c r="M1243" s="92">
        <f t="shared" ref="M1243" si="1420">AVERAGE(E1240:E1243)</f>
        <v>3581.75</v>
      </c>
      <c r="N1243" s="89">
        <f t="shared" ref="N1243" si="1421">AVERAGE(F1240:F1243)</f>
        <v>19788.5</v>
      </c>
      <c r="O1243" s="89">
        <f t="shared" ref="O1243" si="1422">AVERAGE(G1240:G1243)</f>
        <v>23370.25</v>
      </c>
      <c r="P1243" s="89">
        <f t="shared" ref="P1243" si="1423">AVERAGE(H1240:H1243)</f>
        <v>3509076</v>
      </c>
      <c r="Q1243" s="89">
        <f>AVERAGE(I1240:I1243)</f>
        <v>174.5</v>
      </c>
    </row>
    <row r="1244" spans="1:17">
      <c r="A1244" s="5">
        <v>44842</v>
      </c>
      <c r="B1244" s="8">
        <v>40</v>
      </c>
      <c r="C1244" s="102">
        <f t="shared" ref="C1244:C1245" si="1424">A1243</f>
        <v>44835</v>
      </c>
      <c r="D1244" s="50">
        <v>42</v>
      </c>
      <c r="E1244" s="75">
        <v>4649</v>
      </c>
      <c r="F1244" s="75">
        <v>18296</v>
      </c>
      <c r="G1244" s="75">
        <f t="shared" si="1408"/>
        <v>22945</v>
      </c>
      <c r="H1244" s="76">
        <v>3211805</v>
      </c>
      <c r="I1244" s="75">
        <v>112</v>
      </c>
      <c r="M1244" s="92">
        <f t="shared" ref="M1244:M1245" si="1425">AVERAGE(E1241:E1244)</f>
        <v>3576.25</v>
      </c>
      <c r="N1244" s="89">
        <f t="shared" ref="N1244:N1245" si="1426">AVERAGE(F1241:F1244)</f>
        <v>18583.25</v>
      </c>
      <c r="O1244" s="89">
        <f t="shared" ref="O1244:O1245" si="1427">AVERAGE(G1241:G1244)</f>
        <v>22159.5</v>
      </c>
      <c r="P1244" s="89">
        <f t="shared" ref="P1244:P1245" si="1428">AVERAGE(H1241:H1244)</f>
        <v>3445735.25</v>
      </c>
      <c r="Q1244" s="89">
        <f t="shared" ref="Q1244:Q1245" si="1429">AVERAGE(I1241:I1244)</f>
        <v>152.25</v>
      </c>
    </row>
    <row r="1245" spans="1:17">
      <c r="A1245" s="5">
        <v>44849</v>
      </c>
      <c r="B1245" s="8">
        <v>41</v>
      </c>
      <c r="C1245" s="102">
        <f t="shared" si="1424"/>
        <v>44842</v>
      </c>
      <c r="D1245" s="50">
        <v>43</v>
      </c>
      <c r="E1245" s="75">
        <v>3490</v>
      </c>
      <c r="F1245" s="75">
        <v>18040</v>
      </c>
      <c r="G1245" s="75">
        <f t="shared" si="1408"/>
        <v>21530</v>
      </c>
      <c r="H1245" s="76">
        <v>3366567</v>
      </c>
      <c r="I1245" s="75">
        <v>172</v>
      </c>
      <c r="M1245" s="92">
        <f t="shared" si="1425"/>
        <v>3556.75</v>
      </c>
      <c r="N1245" s="89">
        <f t="shared" si="1426"/>
        <v>18376.75</v>
      </c>
      <c r="O1245" s="89">
        <f t="shared" si="1427"/>
        <v>21933.5</v>
      </c>
      <c r="P1245" s="89">
        <f t="shared" si="1428"/>
        <v>3431876.25</v>
      </c>
      <c r="Q1245" s="89">
        <f t="shared" si="1429"/>
        <v>151.25</v>
      </c>
    </row>
    <row r="1246" spans="1:17">
      <c r="A1246" s="5">
        <v>44856</v>
      </c>
      <c r="B1246" s="8">
        <v>42</v>
      </c>
      <c r="C1246" s="102">
        <f t="shared" ref="C1246:C1248" si="1430">A1245</f>
        <v>44849</v>
      </c>
      <c r="D1246" s="50">
        <v>44</v>
      </c>
      <c r="E1246" s="75">
        <v>3454</v>
      </c>
      <c r="F1246" s="75">
        <v>17360</v>
      </c>
      <c r="G1246" s="75">
        <f t="shared" si="1408"/>
        <v>20814</v>
      </c>
      <c r="H1246" s="76">
        <v>3433513</v>
      </c>
      <c r="I1246" s="75">
        <v>182</v>
      </c>
      <c r="M1246" s="92">
        <f t="shared" ref="M1246" si="1431">AVERAGE(E1243:E1246)</f>
        <v>3642.75</v>
      </c>
      <c r="N1246" s="89">
        <f t="shared" ref="N1246" si="1432">AVERAGE(F1243:F1246)</f>
        <v>18355</v>
      </c>
      <c r="O1246" s="89">
        <f t="shared" ref="O1246" si="1433">AVERAGE(G1243:G1246)</f>
        <v>21997.75</v>
      </c>
      <c r="P1246" s="89">
        <f t="shared" ref="P1246" si="1434">AVERAGE(H1243:H1246)</f>
        <v>3335463.5</v>
      </c>
      <c r="Q1246" s="89">
        <f t="shared" ref="Q1246" si="1435">AVERAGE(I1243:I1246)</f>
        <v>164.75</v>
      </c>
    </row>
    <row r="1247" spans="1:17">
      <c r="A1247" s="5">
        <v>44863</v>
      </c>
      <c r="B1247" s="8">
        <v>43</v>
      </c>
      <c r="C1247" s="102">
        <f t="shared" si="1430"/>
        <v>44856</v>
      </c>
      <c r="D1247" s="50">
        <v>45</v>
      </c>
      <c r="E1247" s="75">
        <v>3757</v>
      </c>
      <c r="F1247" s="75">
        <v>17485</v>
      </c>
      <c r="G1247" s="75">
        <f t="shared" si="1408"/>
        <v>21242</v>
      </c>
      <c r="H1247" s="76">
        <v>3832681</v>
      </c>
      <c r="I1247" s="75">
        <v>148</v>
      </c>
      <c r="M1247" s="92">
        <f t="shared" ref="M1247:M1248" si="1436">AVERAGE(E1244:E1247)</f>
        <v>3837.5</v>
      </c>
      <c r="N1247" s="89">
        <f t="shared" ref="N1247:N1248" si="1437">AVERAGE(F1244:F1247)</f>
        <v>17795.25</v>
      </c>
      <c r="O1247" s="89">
        <f t="shared" ref="O1247:O1248" si="1438">AVERAGE(G1244:G1247)</f>
        <v>21632.75</v>
      </c>
      <c r="P1247" s="89">
        <f t="shared" ref="P1247:P1248" si="1439">AVERAGE(H1244:H1247)</f>
        <v>3461141.5</v>
      </c>
      <c r="Q1247" s="89">
        <f t="shared" ref="Q1247:Q1248" si="1440">AVERAGE(I1244:I1247)</f>
        <v>153.5</v>
      </c>
    </row>
    <row r="1248" spans="1:17">
      <c r="A1248" s="5">
        <v>44870</v>
      </c>
      <c r="B1248" s="8">
        <v>44</v>
      </c>
      <c r="C1248" s="102">
        <f t="shared" si="1430"/>
        <v>44863</v>
      </c>
      <c r="D1248" s="50">
        <v>46</v>
      </c>
      <c r="E1248" s="75">
        <v>4985</v>
      </c>
      <c r="F1248" s="75">
        <v>20478</v>
      </c>
      <c r="G1248" s="75">
        <f t="shared" si="1408"/>
        <v>25463</v>
      </c>
      <c r="H1248" s="76">
        <v>3180555</v>
      </c>
      <c r="I1248" s="75">
        <v>166</v>
      </c>
      <c r="M1248" s="92">
        <f t="shared" si="1436"/>
        <v>3921.5</v>
      </c>
      <c r="N1248" s="89">
        <f t="shared" si="1437"/>
        <v>18340.75</v>
      </c>
      <c r="O1248" s="89">
        <f t="shared" si="1438"/>
        <v>22262.25</v>
      </c>
      <c r="P1248" s="89">
        <f t="shared" si="1439"/>
        <v>3453329</v>
      </c>
      <c r="Q1248" s="89">
        <f t="shared" si="1440"/>
        <v>167</v>
      </c>
    </row>
    <row r="1249" spans="1:17">
      <c r="A1249" s="5">
        <v>44877</v>
      </c>
      <c r="B1249" s="8">
        <v>45</v>
      </c>
      <c r="C1249" s="102">
        <f t="shared" ref="C1249:C1254" si="1441">A1248</f>
        <v>44870</v>
      </c>
      <c r="D1249" s="50">
        <v>47</v>
      </c>
      <c r="E1249" s="75">
        <v>3849</v>
      </c>
      <c r="F1249" s="75">
        <v>18002</v>
      </c>
      <c r="G1249" s="75">
        <f t="shared" si="1408"/>
        <v>21851</v>
      </c>
      <c r="H1249" s="76">
        <v>3391213</v>
      </c>
      <c r="I1249" s="75">
        <v>148</v>
      </c>
      <c r="M1249" s="92">
        <f t="shared" ref="M1249" si="1442">AVERAGE(E1246:E1249)</f>
        <v>4011.25</v>
      </c>
      <c r="N1249" s="89">
        <f t="shared" ref="N1249" si="1443">AVERAGE(F1246:F1249)</f>
        <v>18331.25</v>
      </c>
      <c r="O1249" s="89">
        <f t="shared" ref="O1249" si="1444">AVERAGE(G1246:G1249)</f>
        <v>22342.5</v>
      </c>
      <c r="P1249" s="89">
        <f t="shared" ref="P1249" si="1445">AVERAGE(H1246:H1249)</f>
        <v>3459490.5</v>
      </c>
      <c r="Q1249" s="89">
        <f t="shared" ref="Q1249" si="1446">AVERAGE(I1246:I1249)</f>
        <v>161</v>
      </c>
    </row>
    <row r="1250" spans="1:17">
      <c r="A1250" s="5">
        <v>44884</v>
      </c>
      <c r="B1250" s="8">
        <v>46</v>
      </c>
      <c r="C1250" s="102">
        <f t="shared" si="1441"/>
        <v>44877</v>
      </c>
      <c r="D1250" s="50">
        <v>48</v>
      </c>
      <c r="E1250" s="75">
        <v>4234</v>
      </c>
      <c r="F1250" s="75">
        <v>17814</v>
      </c>
      <c r="G1250" s="75">
        <f t="shared" si="1408"/>
        <v>22048</v>
      </c>
      <c r="H1250" s="76">
        <v>3203975</v>
      </c>
      <c r="I1250" s="75">
        <v>146</v>
      </c>
      <c r="M1250" s="92">
        <f t="shared" ref="M1250" si="1447">AVERAGE(E1247:E1250)</f>
        <v>4206.25</v>
      </c>
      <c r="N1250" s="89">
        <f t="shared" ref="N1250" si="1448">AVERAGE(F1247:F1250)</f>
        <v>18444.75</v>
      </c>
      <c r="O1250" s="89">
        <f t="shared" ref="O1250" si="1449">AVERAGE(G1247:G1250)</f>
        <v>22651</v>
      </c>
      <c r="P1250" s="89">
        <f t="shared" ref="P1250" si="1450">AVERAGE(H1247:H1250)</f>
        <v>3402106</v>
      </c>
      <c r="Q1250" s="89">
        <f t="shared" ref="Q1250" si="1451">AVERAGE(I1247:I1250)</f>
        <v>152</v>
      </c>
    </row>
    <row r="1251" spans="1:17">
      <c r="A1251" s="5">
        <v>44891</v>
      </c>
      <c r="B1251" s="8">
        <v>47</v>
      </c>
      <c r="C1251" s="102">
        <f t="shared" si="1441"/>
        <v>44884</v>
      </c>
      <c r="D1251" s="50">
        <v>49</v>
      </c>
      <c r="E1251" s="75">
        <v>3702</v>
      </c>
      <c r="F1251" s="75">
        <v>18659</v>
      </c>
      <c r="G1251" s="75">
        <f t="shared" si="1408"/>
        <v>22361</v>
      </c>
      <c r="H1251" s="76">
        <v>4511916</v>
      </c>
      <c r="I1251" s="75">
        <v>139</v>
      </c>
      <c r="M1251" s="92">
        <f t="shared" ref="M1251" si="1452">AVERAGE(E1248:E1251)</f>
        <v>4192.5</v>
      </c>
      <c r="N1251" s="89">
        <f t="shared" ref="N1251" si="1453">AVERAGE(F1248:F1251)</f>
        <v>18738.25</v>
      </c>
      <c r="O1251" s="89">
        <f t="shared" ref="O1251" si="1454">AVERAGE(G1248:G1251)</f>
        <v>22930.75</v>
      </c>
      <c r="P1251" s="89">
        <f t="shared" ref="P1251" si="1455">AVERAGE(H1248:H1251)</f>
        <v>3571914.75</v>
      </c>
      <c r="Q1251" s="89">
        <f t="shared" ref="Q1251" si="1456">AVERAGE(I1248:I1251)</f>
        <v>149.75</v>
      </c>
    </row>
    <row r="1252" spans="1:17">
      <c r="A1252" s="5">
        <v>44898</v>
      </c>
      <c r="B1252" s="8">
        <v>48</v>
      </c>
      <c r="C1252" s="102">
        <f t="shared" si="1441"/>
        <v>44891</v>
      </c>
      <c r="D1252" s="50">
        <v>50</v>
      </c>
      <c r="E1252" s="75">
        <v>6168</v>
      </c>
      <c r="F1252" s="75">
        <v>26097</v>
      </c>
      <c r="G1252" s="75">
        <f t="shared" si="1408"/>
        <v>32265</v>
      </c>
      <c r="H1252" s="76">
        <v>4424746</v>
      </c>
      <c r="I1252" s="75">
        <v>160</v>
      </c>
      <c r="M1252" s="92">
        <f t="shared" ref="M1252:M1253" si="1457">AVERAGE(E1249:E1252)</f>
        <v>4488.25</v>
      </c>
      <c r="N1252" s="89">
        <f t="shared" ref="N1252:N1253" si="1458">AVERAGE(F1249:F1252)</f>
        <v>20143</v>
      </c>
      <c r="O1252" s="89">
        <f t="shared" ref="O1252:O1253" si="1459">AVERAGE(G1249:G1252)</f>
        <v>24631.25</v>
      </c>
      <c r="P1252" s="89">
        <f t="shared" ref="P1252:P1253" si="1460">AVERAGE(H1249:H1252)</f>
        <v>3882962.5</v>
      </c>
      <c r="Q1252" s="89">
        <f t="shared" ref="Q1252:Q1253" si="1461">AVERAGE(I1249:I1252)</f>
        <v>148.25</v>
      </c>
    </row>
    <row r="1253" spans="1:17">
      <c r="A1253" s="5">
        <v>44905</v>
      </c>
      <c r="B1253" s="8">
        <v>49</v>
      </c>
      <c r="C1253" s="102">
        <f t="shared" si="1441"/>
        <v>44898</v>
      </c>
      <c r="D1253" s="50">
        <v>51</v>
      </c>
      <c r="E1253" s="75">
        <v>4633</v>
      </c>
      <c r="F1253" s="75">
        <v>23693</v>
      </c>
      <c r="G1253" s="75">
        <f t="shared" si="1408"/>
        <v>28326</v>
      </c>
      <c r="H1253" s="76">
        <v>4054215</v>
      </c>
      <c r="I1253" s="75">
        <v>213</v>
      </c>
      <c r="M1253" s="92">
        <f t="shared" si="1457"/>
        <v>4684.25</v>
      </c>
      <c r="N1253" s="89">
        <f t="shared" si="1458"/>
        <v>21565.75</v>
      </c>
      <c r="O1253" s="89">
        <f t="shared" si="1459"/>
        <v>26250</v>
      </c>
      <c r="P1253" s="89">
        <f t="shared" si="1460"/>
        <v>4048713</v>
      </c>
      <c r="Q1253" s="89">
        <f t="shared" si="1461"/>
        <v>164.5</v>
      </c>
    </row>
    <row r="1254" spans="1:17">
      <c r="A1254" s="5">
        <v>44912</v>
      </c>
      <c r="B1254" s="8">
        <v>50</v>
      </c>
      <c r="C1254" s="102">
        <f t="shared" si="1441"/>
        <v>44905</v>
      </c>
      <c r="D1254" s="50">
        <v>52</v>
      </c>
      <c r="E1254" s="75">
        <v>4545</v>
      </c>
      <c r="F1254" s="75">
        <v>21595</v>
      </c>
      <c r="G1254" s="75">
        <f t="shared" si="1408"/>
        <v>26140</v>
      </c>
      <c r="H1254" s="76">
        <v>4296867</v>
      </c>
      <c r="I1254" s="75">
        <v>221</v>
      </c>
      <c r="M1254" s="92">
        <f t="shared" ref="M1254" si="1462">AVERAGE(E1251:E1254)</f>
        <v>4762</v>
      </c>
      <c r="N1254" s="89">
        <f t="shared" ref="N1254" si="1463">AVERAGE(F1251:F1254)</f>
        <v>22511</v>
      </c>
      <c r="O1254" s="89">
        <f t="shared" ref="O1254" si="1464">AVERAGE(G1251:G1254)</f>
        <v>27273</v>
      </c>
      <c r="P1254" s="89">
        <f t="shared" ref="P1254" si="1465">AVERAGE(H1251:H1254)</f>
        <v>4321936</v>
      </c>
      <c r="Q1254" s="89">
        <f t="shared" ref="Q1254" si="1466">AVERAGE(I1251:I1254)</f>
        <v>183.25</v>
      </c>
    </row>
    <row r="1255" spans="1:17">
      <c r="A1255" s="5">
        <v>44919</v>
      </c>
      <c r="B1255" s="8">
        <v>51</v>
      </c>
      <c r="C1255" s="102">
        <f t="shared" ref="C1255:C1258" si="1467">A1254</f>
        <v>44912</v>
      </c>
      <c r="D1255" s="50">
        <v>53</v>
      </c>
      <c r="E1255" s="75">
        <v>5591</v>
      </c>
      <c r="F1255" s="75">
        <v>23043</v>
      </c>
      <c r="G1255" s="75">
        <f t="shared" si="1408"/>
        <v>28634</v>
      </c>
      <c r="H1255" s="76">
        <v>5391606</v>
      </c>
      <c r="I1255" s="75">
        <v>204</v>
      </c>
      <c r="M1255" s="92">
        <f t="shared" ref="M1255" si="1468">AVERAGE(E1252:E1255)</f>
        <v>5234.25</v>
      </c>
      <c r="N1255" s="89">
        <f t="shared" ref="N1255" si="1469">AVERAGE(F1252:F1255)</f>
        <v>23607</v>
      </c>
      <c r="O1255" s="89">
        <f t="shared" ref="O1255" si="1470">AVERAGE(G1252:G1255)</f>
        <v>28841.25</v>
      </c>
      <c r="P1255" s="89">
        <f t="shared" ref="P1255" si="1471">AVERAGE(H1252:H1255)</f>
        <v>4541858.5</v>
      </c>
      <c r="Q1255" s="89">
        <f t="shared" ref="Q1255" si="1472">AVERAGE(I1252:I1255)</f>
        <v>199.5</v>
      </c>
    </row>
    <row r="1256" spans="1:17">
      <c r="A1256" s="5">
        <v>44926</v>
      </c>
      <c r="B1256" s="8">
        <v>52</v>
      </c>
      <c r="C1256" s="102">
        <f t="shared" si="1467"/>
        <v>44919</v>
      </c>
      <c r="D1256" s="50">
        <v>1</v>
      </c>
      <c r="E1256" s="75">
        <v>6682</v>
      </c>
      <c r="F1256" s="75">
        <v>29901</v>
      </c>
      <c r="G1256" s="75">
        <f t="shared" si="1408"/>
        <v>36583</v>
      </c>
      <c r="H1256" s="76">
        <v>4975678</v>
      </c>
      <c r="I1256" s="75">
        <v>160</v>
      </c>
      <c r="M1256" s="92">
        <f t="shared" ref="M1256" si="1473">AVERAGE(E1253:E1256)</f>
        <v>5362.75</v>
      </c>
      <c r="N1256" s="89">
        <f t="shared" ref="N1256" si="1474">AVERAGE(F1253:F1256)</f>
        <v>24558</v>
      </c>
      <c r="O1256" s="89">
        <f t="shared" ref="O1256" si="1475">AVERAGE(G1253:G1256)</f>
        <v>29920.75</v>
      </c>
      <c r="P1256" s="89">
        <f t="shared" ref="P1256" si="1476">AVERAGE(H1253:H1256)</f>
        <v>4679591.5</v>
      </c>
      <c r="Q1256" s="89">
        <f t="shared" ref="Q1256" si="1477">AVERAGE(I1253:I1256)</f>
        <v>199.5</v>
      </c>
    </row>
    <row r="1257" spans="1:17">
      <c r="A1257" s="5">
        <v>44933</v>
      </c>
      <c r="B1257" s="8">
        <v>53</v>
      </c>
      <c r="C1257" s="102">
        <f t="shared" ref="C1257" si="1478">A1256</f>
        <v>44926</v>
      </c>
      <c r="D1257" s="50">
        <v>2</v>
      </c>
      <c r="E1257" s="75">
        <v>6934</v>
      </c>
      <c r="F1257" s="75">
        <v>30735</v>
      </c>
      <c r="G1257" s="75">
        <f t="shared" si="1408"/>
        <v>37669</v>
      </c>
      <c r="H1257" s="76">
        <v>5985127</v>
      </c>
      <c r="I1257" s="75">
        <v>149</v>
      </c>
      <c r="M1257" s="92">
        <f t="shared" ref="M1257" si="1479">AVERAGE(E1254:E1257)</f>
        <v>5938</v>
      </c>
      <c r="N1257" s="89">
        <f t="shared" ref="N1257" si="1480">AVERAGE(F1254:F1257)</f>
        <v>26318.5</v>
      </c>
      <c r="O1257" s="89">
        <f t="shared" ref="O1257" si="1481">AVERAGE(G1254:G1257)</f>
        <v>32256.5</v>
      </c>
      <c r="P1257" s="89">
        <f t="shared" ref="P1257" si="1482">AVERAGE(H1254:H1257)</f>
        <v>5162319.5</v>
      </c>
      <c r="Q1257" s="89">
        <f t="shared" ref="Q1257" si="1483">AVERAGE(I1254:I1257)</f>
        <v>183.5</v>
      </c>
    </row>
    <row r="1258" spans="1:17">
      <c r="A1258" s="5">
        <v>44940</v>
      </c>
      <c r="B1258" s="8">
        <v>1</v>
      </c>
      <c r="C1258" s="102">
        <f t="shared" si="1467"/>
        <v>44933</v>
      </c>
      <c r="D1258" s="50">
        <v>3</v>
      </c>
      <c r="E1258" s="75">
        <v>5469</v>
      </c>
      <c r="F1258" s="75">
        <v>34266</v>
      </c>
      <c r="G1258" s="75">
        <f t="shared" si="1408"/>
        <v>39735</v>
      </c>
      <c r="H1258" s="76">
        <v>6038599</v>
      </c>
      <c r="I1258" s="75">
        <v>172</v>
      </c>
      <c r="M1258" s="92">
        <f t="shared" ref="M1258" si="1484">AVERAGE(E1255:E1258)</f>
        <v>6169</v>
      </c>
      <c r="N1258" s="89">
        <f t="shared" ref="N1258" si="1485">AVERAGE(F1255:F1258)</f>
        <v>29486.25</v>
      </c>
      <c r="O1258" s="89">
        <f t="shared" ref="O1258" si="1486">AVERAGE(G1255:G1258)</f>
        <v>35655.25</v>
      </c>
      <c r="P1258" s="89">
        <f t="shared" ref="P1258" si="1487">AVERAGE(H1255:H1258)</f>
        <v>5597752.5</v>
      </c>
      <c r="Q1258" s="89">
        <f t="shared" ref="Q1258" si="1488">AVERAGE(I1255:I1258)</f>
        <v>171.25</v>
      </c>
    </row>
    <row r="1259" spans="1:17">
      <c r="A1259" s="5">
        <v>44947</v>
      </c>
      <c r="B1259" s="8">
        <v>2</v>
      </c>
      <c r="C1259" s="102">
        <f t="shared" ref="C1259:C1261" si="1489">A1258</f>
        <v>44940</v>
      </c>
      <c r="D1259" s="50">
        <v>4</v>
      </c>
      <c r="E1259" s="75">
        <v>4216</v>
      </c>
      <c r="F1259" s="75">
        <v>31699</v>
      </c>
      <c r="G1259" s="75">
        <f t="shared" si="1408"/>
        <v>35915</v>
      </c>
      <c r="H1259" s="76">
        <v>6729390</v>
      </c>
      <c r="I1259" s="75">
        <v>153</v>
      </c>
      <c r="M1259" s="92">
        <f t="shared" ref="M1259:M1260" si="1490">AVERAGE(E1256:E1259)</f>
        <v>5825.25</v>
      </c>
      <c r="N1259" s="89">
        <f t="shared" ref="N1259:N1260" si="1491">AVERAGE(F1256:F1259)</f>
        <v>31650.25</v>
      </c>
      <c r="O1259" s="89">
        <f t="shared" ref="O1259:O1260" si="1492">AVERAGE(G1256:G1259)</f>
        <v>37475.5</v>
      </c>
      <c r="P1259" s="89">
        <f t="shared" ref="P1259:P1260" si="1493">AVERAGE(H1256:H1259)</f>
        <v>5932198.5</v>
      </c>
      <c r="Q1259" s="89">
        <f t="shared" ref="Q1259:Q1260" si="1494">AVERAGE(I1256:I1259)</f>
        <v>158.5</v>
      </c>
    </row>
    <row r="1260" spans="1:17">
      <c r="A1260" s="5">
        <v>44954</v>
      </c>
      <c r="B1260" s="8">
        <v>3</v>
      </c>
      <c r="C1260" s="102">
        <f t="shared" si="1489"/>
        <v>44947</v>
      </c>
      <c r="D1260" s="50">
        <v>5</v>
      </c>
      <c r="E1260" s="75">
        <v>4225</v>
      </c>
      <c r="F1260" s="75">
        <v>32137</v>
      </c>
      <c r="G1260" s="75">
        <f t="shared" si="1408"/>
        <v>36362</v>
      </c>
      <c r="H1260" s="76">
        <v>7828731</v>
      </c>
      <c r="I1260" s="75">
        <v>165</v>
      </c>
      <c r="M1260" s="92">
        <f t="shared" si="1490"/>
        <v>5211</v>
      </c>
      <c r="N1260" s="89">
        <f t="shared" si="1491"/>
        <v>32209.25</v>
      </c>
      <c r="O1260" s="89">
        <f t="shared" si="1492"/>
        <v>37420.25</v>
      </c>
      <c r="P1260" s="89">
        <f t="shared" si="1493"/>
        <v>6645461.75</v>
      </c>
      <c r="Q1260" s="89">
        <f t="shared" si="1494"/>
        <v>159.75</v>
      </c>
    </row>
    <row r="1261" spans="1:17">
      <c r="A1261" s="5">
        <v>44961</v>
      </c>
      <c r="B1261" s="8">
        <v>4</v>
      </c>
      <c r="C1261" s="102">
        <f t="shared" si="1489"/>
        <v>44954</v>
      </c>
      <c r="D1261" s="50">
        <v>6</v>
      </c>
      <c r="E1261" s="75">
        <v>4500</v>
      </c>
      <c r="F1261" s="75">
        <v>32407</v>
      </c>
      <c r="G1261" s="75">
        <f t="shared" si="1408"/>
        <v>36907</v>
      </c>
      <c r="H1261" s="76">
        <v>8220002</v>
      </c>
      <c r="I1261" s="75">
        <v>173</v>
      </c>
      <c r="M1261" s="92">
        <f t="shared" ref="M1261" si="1495">AVERAGE(E1258:E1261)</f>
        <v>4602.5</v>
      </c>
      <c r="N1261" s="89">
        <f t="shared" ref="N1261" si="1496">AVERAGE(F1258:F1261)</f>
        <v>32627.25</v>
      </c>
      <c r="O1261" s="89">
        <f t="shared" ref="O1261" si="1497">AVERAGE(G1258:G1261)</f>
        <v>37229.75</v>
      </c>
      <c r="P1261" s="89">
        <f t="shared" ref="P1261" si="1498">AVERAGE(H1258:H1261)</f>
        <v>7204180.5</v>
      </c>
      <c r="Q1261" s="89">
        <f t="shared" ref="Q1261" si="1499">AVERAGE(I1258:I1261)</f>
        <v>165.75</v>
      </c>
    </row>
    <row r="1262" spans="1:17">
      <c r="A1262" s="5">
        <v>44968</v>
      </c>
      <c r="B1262" s="8">
        <v>5</v>
      </c>
      <c r="C1262" s="102">
        <f t="shared" ref="C1262:C1263" si="1500">A1261</f>
        <v>44961</v>
      </c>
      <c r="D1262" s="50">
        <v>7</v>
      </c>
      <c r="E1262" s="75">
        <v>4149</v>
      </c>
      <c r="F1262" s="75">
        <v>33029</v>
      </c>
      <c r="G1262" s="75">
        <f t="shared" si="1408"/>
        <v>37178</v>
      </c>
      <c r="H1262" s="76">
        <v>7248078</v>
      </c>
      <c r="I1262" s="75">
        <v>182</v>
      </c>
      <c r="M1262" s="92">
        <f t="shared" ref="M1262" si="1501">AVERAGE(E1259:E1262)</f>
        <v>4272.5</v>
      </c>
      <c r="N1262" s="89">
        <f t="shared" ref="N1262" si="1502">AVERAGE(F1259:F1262)</f>
        <v>32318</v>
      </c>
      <c r="O1262" s="89">
        <f t="shared" ref="O1262" si="1503">AVERAGE(G1259:G1262)</f>
        <v>36590.5</v>
      </c>
      <c r="P1262" s="89">
        <f t="shared" ref="P1262" si="1504">AVERAGE(H1259:H1262)</f>
        <v>7506550.25</v>
      </c>
      <c r="Q1262" s="89">
        <f t="shared" ref="Q1262" si="1505">AVERAGE(I1259:I1262)</f>
        <v>168.25</v>
      </c>
    </row>
    <row r="1263" spans="1:17">
      <c r="A1263" s="5">
        <v>44975</v>
      </c>
      <c r="B1263" s="8">
        <v>6</v>
      </c>
      <c r="C1263" s="102">
        <f t="shared" si="1500"/>
        <v>44968</v>
      </c>
      <c r="D1263" s="50">
        <v>8</v>
      </c>
      <c r="E1263" s="75">
        <v>3329</v>
      </c>
      <c r="F1263" s="75">
        <v>28235</v>
      </c>
      <c r="G1263" s="75">
        <f t="shared" si="1408"/>
        <v>31564</v>
      </c>
      <c r="H1263" s="76">
        <v>6768972</v>
      </c>
      <c r="I1263" s="75">
        <v>158</v>
      </c>
      <c r="M1263" s="92">
        <f t="shared" ref="M1263" si="1506">AVERAGE(E1260:E1263)</f>
        <v>4050.75</v>
      </c>
      <c r="N1263" s="89">
        <f t="shared" ref="N1263" si="1507">AVERAGE(F1260:F1263)</f>
        <v>31452</v>
      </c>
      <c r="O1263" s="89">
        <f t="shared" ref="O1263" si="1508">AVERAGE(G1260:G1263)</f>
        <v>35502.75</v>
      </c>
      <c r="P1263" s="89">
        <f t="shared" ref="P1263" si="1509">AVERAGE(H1260:H1263)</f>
        <v>7516445.75</v>
      </c>
      <c r="Q1263" s="89">
        <f t="shared" ref="Q1263" si="1510">AVERAGE(I1260:I1263)</f>
        <v>169.5</v>
      </c>
    </row>
    <row r="1264" spans="1:17">
      <c r="A1264" s="5">
        <v>44982</v>
      </c>
      <c r="B1264" s="8">
        <v>7</v>
      </c>
      <c r="C1264" s="102">
        <f t="shared" ref="C1264:C1265" si="1511">A1263</f>
        <v>44975</v>
      </c>
      <c r="D1264" s="50">
        <v>9</v>
      </c>
      <c r="E1264" s="75">
        <v>3231</v>
      </c>
      <c r="F1264" s="75">
        <v>26674</v>
      </c>
      <c r="G1264" s="75">
        <f t="shared" si="1408"/>
        <v>29905</v>
      </c>
      <c r="H1264" s="76">
        <v>6710202</v>
      </c>
      <c r="I1264" s="75">
        <v>179</v>
      </c>
      <c r="M1264" s="92">
        <f t="shared" ref="M1264:M1265" si="1512">AVERAGE(E1261:E1264)</f>
        <v>3802.25</v>
      </c>
      <c r="N1264" s="89">
        <f t="shared" ref="N1264:N1265" si="1513">AVERAGE(F1261:F1264)</f>
        <v>30086.25</v>
      </c>
      <c r="O1264" s="89">
        <f t="shared" ref="O1264:O1265" si="1514">AVERAGE(G1261:G1264)</f>
        <v>33888.5</v>
      </c>
      <c r="P1264" s="89">
        <f t="shared" ref="P1264:P1265" si="1515">AVERAGE(H1261:H1264)</f>
        <v>7236813.5</v>
      </c>
      <c r="Q1264" s="89">
        <f t="shared" ref="Q1264:Q1265" si="1516">AVERAGE(I1261:I1264)</f>
        <v>173</v>
      </c>
    </row>
    <row r="1265" spans="1:17">
      <c r="A1265" s="5">
        <v>44989</v>
      </c>
      <c r="B1265" s="8">
        <v>8</v>
      </c>
      <c r="C1265" s="102">
        <f t="shared" si="1511"/>
        <v>44982</v>
      </c>
      <c r="D1265" s="50">
        <v>10</v>
      </c>
      <c r="E1265" s="75">
        <v>3572</v>
      </c>
      <c r="F1265" s="75">
        <v>26026</v>
      </c>
      <c r="G1265" s="75">
        <f t="shared" si="1408"/>
        <v>29598</v>
      </c>
      <c r="H1265" s="76">
        <v>6649100</v>
      </c>
      <c r="I1265" s="75">
        <v>172</v>
      </c>
      <c r="M1265" s="92">
        <f t="shared" si="1512"/>
        <v>3570.25</v>
      </c>
      <c r="N1265" s="89">
        <f t="shared" si="1513"/>
        <v>28491</v>
      </c>
      <c r="O1265" s="89">
        <f t="shared" si="1514"/>
        <v>32061.25</v>
      </c>
      <c r="P1265" s="89">
        <f t="shared" si="1515"/>
        <v>6844088</v>
      </c>
      <c r="Q1265" s="89">
        <f t="shared" si="1516"/>
        <v>172.75</v>
      </c>
    </row>
    <row r="1266" spans="1:17">
      <c r="A1266" s="5">
        <v>44996</v>
      </c>
      <c r="B1266" s="8">
        <v>9</v>
      </c>
      <c r="C1266" s="102">
        <f t="shared" ref="C1266:C1267" si="1517">A1265</f>
        <v>44989</v>
      </c>
      <c r="D1266" s="50">
        <v>11</v>
      </c>
      <c r="E1266" s="75">
        <v>4272</v>
      </c>
      <c r="F1266" s="75">
        <v>26905</v>
      </c>
      <c r="G1266" s="75">
        <f t="shared" si="1408"/>
        <v>31177</v>
      </c>
      <c r="H1266" s="76">
        <v>5967487</v>
      </c>
      <c r="I1266" s="75">
        <v>162</v>
      </c>
      <c r="M1266" s="92">
        <f t="shared" ref="M1266" si="1518">AVERAGE(E1263:E1266)</f>
        <v>3601</v>
      </c>
      <c r="N1266" s="89">
        <f t="shared" ref="N1266" si="1519">AVERAGE(F1263:F1266)</f>
        <v>26960</v>
      </c>
      <c r="O1266" s="89">
        <f t="shared" ref="O1266" si="1520">AVERAGE(G1263:G1266)</f>
        <v>30561</v>
      </c>
      <c r="P1266" s="89">
        <f t="shared" ref="P1266" si="1521">AVERAGE(H1263:H1266)</f>
        <v>6523940.25</v>
      </c>
      <c r="Q1266" s="89">
        <f t="shared" ref="Q1266" si="1522">AVERAGE(I1263:I1266)</f>
        <v>167.75</v>
      </c>
    </row>
    <row r="1267" spans="1:17">
      <c r="A1267" s="5">
        <v>45003</v>
      </c>
      <c r="B1267" s="8">
        <v>10</v>
      </c>
      <c r="C1267" s="102">
        <f t="shared" si="1517"/>
        <v>44996</v>
      </c>
      <c r="D1267" s="50">
        <v>12</v>
      </c>
      <c r="E1267" s="75">
        <v>3838</v>
      </c>
      <c r="F1267" s="75">
        <v>25625</v>
      </c>
      <c r="G1267" s="75">
        <f t="shared" si="1408"/>
        <v>29463</v>
      </c>
      <c r="H1267" s="76">
        <v>5778279</v>
      </c>
      <c r="I1267" s="75">
        <v>146</v>
      </c>
      <c r="M1267" s="92">
        <f t="shared" ref="M1267" si="1523">AVERAGE(E1264:E1267)</f>
        <v>3728.25</v>
      </c>
      <c r="N1267" s="89">
        <f t="shared" ref="N1267" si="1524">AVERAGE(F1264:F1267)</f>
        <v>26307.5</v>
      </c>
      <c r="O1267" s="89">
        <f t="shared" ref="O1267" si="1525">AVERAGE(G1264:G1267)</f>
        <v>30035.75</v>
      </c>
      <c r="P1267" s="89">
        <f t="shared" ref="P1267" si="1526">AVERAGE(H1264:H1267)</f>
        <v>6276267</v>
      </c>
      <c r="Q1267" s="89">
        <f t="shared" ref="Q1267" si="1527">AVERAGE(I1264:I1267)</f>
        <v>164.75</v>
      </c>
    </row>
    <row r="1268" spans="1:17">
      <c r="A1268" s="5">
        <v>45010</v>
      </c>
      <c r="B1268" s="8">
        <v>11</v>
      </c>
      <c r="C1268" s="102">
        <f t="shared" ref="C1268:C1269" si="1528">A1267</f>
        <v>45003</v>
      </c>
      <c r="D1268" s="50">
        <v>13</v>
      </c>
      <c r="E1268" s="75">
        <v>1279</v>
      </c>
      <c r="F1268" s="75">
        <v>24737</v>
      </c>
      <c r="G1268" s="75">
        <f t="shared" si="1408"/>
        <v>26016</v>
      </c>
      <c r="H1268" s="76">
        <v>5595230</v>
      </c>
      <c r="I1268" s="75">
        <v>195</v>
      </c>
      <c r="M1268" s="92">
        <f t="shared" ref="M1268:M1270" si="1529">AVERAGE(E1265:E1268)</f>
        <v>3240.25</v>
      </c>
      <c r="N1268" s="89">
        <f t="shared" ref="N1268:N1270" si="1530">AVERAGE(F1265:F1268)</f>
        <v>25823.25</v>
      </c>
      <c r="O1268" s="89">
        <f t="shared" ref="O1268:O1270" si="1531">AVERAGE(G1265:G1268)</f>
        <v>29063.5</v>
      </c>
      <c r="P1268" s="89">
        <f t="shared" ref="P1268:P1270" si="1532">AVERAGE(H1265:H1268)</f>
        <v>5997524</v>
      </c>
      <c r="Q1268" s="89">
        <f t="shared" ref="Q1268:Q1270" si="1533">AVERAGE(I1265:I1268)</f>
        <v>168.75</v>
      </c>
    </row>
    <row r="1269" spans="1:17">
      <c r="A1269" s="5">
        <v>45017</v>
      </c>
      <c r="B1269" s="8">
        <v>12</v>
      </c>
      <c r="C1269" s="102">
        <f t="shared" si="1528"/>
        <v>45010</v>
      </c>
      <c r="D1269" s="50">
        <v>14</v>
      </c>
      <c r="E1269" s="75">
        <v>5736</v>
      </c>
      <c r="F1269" s="75">
        <v>23368</v>
      </c>
      <c r="G1269" s="75">
        <f t="shared" si="1408"/>
        <v>29104</v>
      </c>
      <c r="H1269" s="76">
        <v>5550824</v>
      </c>
      <c r="I1269" s="75">
        <v>160</v>
      </c>
      <c r="M1269" s="92">
        <f t="shared" si="1529"/>
        <v>3781.25</v>
      </c>
      <c r="N1269" s="89">
        <f t="shared" si="1530"/>
        <v>25158.75</v>
      </c>
      <c r="O1269" s="89">
        <f t="shared" si="1531"/>
        <v>28940</v>
      </c>
      <c r="P1269" s="89">
        <f t="shared" si="1532"/>
        <v>5722955</v>
      </c>
      <c r="Q1269" s="89">
        <f t="shared" si="1533"/>
        <v>165.75</v>
      </c>
    </row>
    <row r="1270" spans="1:17">
      <c r="A1270" s="5">
        <v>45024</v>
      </c>
      <c r="B1270" s="8">
        <v>13</v>
      </c>
      <c r="C1270" s="102">
        <f t="shared" ref="C1270:C1271" si="1534">A1269</f>
        <v>45017</v>
      </c>
      <c r="D1270" s="50">
        <v>15</v>
      </c>
      <c r="E1270" s="75">
        <v>4810</v>
      </c>
      <c r="F1270" s="75">
        <v>26612</v>
      </c>
      <c r="G1270" s="75">
        <f t="shared" si="1408"/>
        <v>31422</v>
      </c>
      <c r="H1270" s="76">
        <v>5409415</v>
      </c>
      <c r="I1270" s="75">
        <v>175</v>
      </c>
      <c r="M1270" s="92">
        <f t="shared" si="1529"/>
        <v>3915.75</v>
      </c>
      <c r="N1270" s="89">
        <f t="shared" si="1530"/>
        <v>25085.5</v>
      </c>
      <c r="O1270" s="89">
        <f t="shared" si="1531"/>
        <v>29001.25</v>
      </c>
      <c r="P1270" s="89">
        <f t="shared" si="1532"/>
        <v>5583437</v>
      </c>
      <c r="Q1270" s="89">
        <f t="shared" si="1533"/>
        <v>169</v>
      </c>
    </row>
    <row r="1271" spans="1:17">
      <c r="A1271" s="5">
        <v>45031</v>
      </c>
      <c r="B1271" s="8">
        <v>14</v>
      </c>
      <c r="C1271" s="102">
        <f t="shared" si="1534"/>
        <v>45024</v>
      </c>
      <c r="D1271" s="50">
        <v>16</v>
      </c>
      <c r="E1271" s="75">
        <v>3294</v>
      </c>
      <c r="F1271" s="75">
        <v>25247</v>
      </c>
      <c r="G1271" s="75">
        <f t="shared" si="1408"/>
        <v>28541</v>
      </c>
      <c r="H1271" s="76">
        <v>5096687</v>
      </c>
      <c r="I1271" s="75">
        <v>187</v>
      </c>
      <c r="M1271" s="92">
        <f t="shared" ref="M1271" si="1535">AVERAGE(E1268:E1271)</f>
        <v>3779.75</v>
      </c>
      <c r="N1271" s="89">
        <f t="shared" ref="N1271" si="1536">AVERAGE(F1268:F1271)</f>
        <v>24991</v>
      </c>
      <c r="O1271" s="89">
        <f t="shared" ref="O1271" si="1537">AVERAGE(G1268:G1271)</f>
        <v>28770.75</v>
      </c>
      <c r="P1271" s="89">
        <f t="shared" ref="P1271" si="1538">AVERAGE(H1268:H1271)</f>
        <v>5413039</v>
      </c>
      <c r="Q1271" s="89">
        <f t="shared" ref="Q1271" si="1539">AVERAGE(I1268:I1271)</f>
        <v>179.25</v>
      </c>
    </row>
    <row r="1272" spans="1:17">
      <c r="A1272" s="5">
        <v>45038</v>
      </c>
      <c r="B1272" s="8">
        <v>15</v>
      </c>
      <c r="C1272" s="102">
        <f t="shared" ref="C1272:C1273" si="1540">A1271</f>
        <v>45031</v>
      </c>
      <c r="D1272" s="50">
        <v>17</v>
      </c>
      <c r="E1272" s="75">
        <v>2989</v>
      </c>
      <c r="F1272" s="75">
        <v>20721</v>
      </c>
      <c r="G1272" s="75">
        <f t="shared" si="1408"/>
        <v>23710</v>
      </c>
      <c r="H1272" s="76">
        <v>4702811</v>
      </c>
      <c r="I1272" s="75">
        <v>187</v>
      </c>
      <c r="M1272" s="92">
        <f t="shared" ref="M1272" si="1541">AVERAGE(E1269:E1272)</f>
        <v>4207.25</v>
      </c>
      <c r="N1272" s="89">
        <f t="shared" ref="N1272" si="1542">AVERAGE(F1269:F1272)</f>
        <v>23987</v>
      </c>
      <c r="O1272" s="89">
        <f t="shared" ref="O1272" si="1543">AVERAGE(G1269:G1272)</f>
        <v>28194.25</v>
      </c>
      <c r="P1272" s="89">
        <f t="shared" ref="P1272" si="1544">AVERAGE(H1269:H1272)</f>
        <v>5189934.25</v>
      </c>
      <c r="Q1272" s="89">
        <f t="shared" ref="Q1272" si="1545">AVERAGE(I1269:I1272)</f>
        <v>177.25</v>
      </c>
    </row>
    <row r="1273" spans="1:17">
      <c r="A1273" s="5">
        <v>45045</v>
      </c>
      <c r="B1273" s="8">
        <v>16</v>
      </c>
      <c r="C1273" s="102">
        <f t="shared" si="1540"/>
        <v>45038</v>
      </c>
      <c r="D1273" s="50">
        <v>18</v>
      </c>
      <c r="E1273" s="75">
        <v>3053</v>
      </c>
      <c r="F1273" s="75">
        <v>20774</v>
      </c>
      <c r="G1273" s="75">
        <f t="shared" si="1408"/>
        <v>23827</v>
      </c>
      <c r="H1273" s="76">
        <v>4630430</v>
      </c>
      <c r="I1273" s="75">
        <v>213</v>
      </c>
      <c r="M1273" s="92">
        <f t="shared" ref="M1273" si="1546">AVERAGE(E1270:E1273)</f>
        <v>3536.5</v>
      </c>
      <c r="N1273" s="89">
        <f t="shared" ref="N1273" si="1547">AVERAGE(F1270:F1273)</f>
        <v>23338.5</v>
      </c>
      <c r="O1273" s="89">
        <f t="shared" ref="O1273" si="1548">AVERAGE(G1270:G1273)</f>
        <v>26875</v>
      </c>
      <c r="P1273" s="89">
        <f t="shared" ref="P1273" si="1549">AVERAGE(H1270:H1273)</f>
        <v>4959835.75</v>
      </c>
      <c r="Q1273" s="89">
        <f t="shared" ref="Q1273" si="1550">AVERAGE(I1270:I1273)</f>
        <v>190.5</v>
      </c>
    </row>
    <row r="1274" spans="1:17">
      <c r="A1274" s="5">
        <v>45052</v>
      </c>
      <c r="B1274" s="8">
        <v>17</v>
      </c>
      <c r="C1274" s="102">
        <f t="shared" ref="C1274:C1275" si="1551">A1273</f>
        <v>45045</v>
      </c>
      <c r="D1274" s="50">
        <v>19</v>
      </c>
      <c r="E1274" s="75">
        <v>3568</v>
      </c>
      <c r="F1274" s="75">
        <v>21072</v>
      </c>
      <c r="G1274" s="75">
        <f t="shared" si="1408"/>
        <v>24640</v>
      </c>
      <c r="H1274" s="76">
        <v>4514032</v>
      </c>
      <c r="I1274" s="75">
        <v>209</v>
      </c>
      <c r="M1274" s="92">
        <f t="shared" ref="M1274" si="1552">AVERAGE(E1271:E1274)</f>
        <v>3226</v>
      </c>
      <c r="N1274" s="89">
        <f t="shared" ref="N1274" si="1553">AVERAGE(F1271:F1274)</f>
        <v>21953.5</v>
      </c>
      <c r="O1274" s="89">
        <f t="shared" ref="O1274" si="1554">AVERAGE(G1271:G1274)</f>
        <v>25179.5</v>
      </c>
      <c r="P1274" s="89">
        <f t="shared" ref="P1274" si="1555">AVERAGE(H1271:H1274)</f>
        <v>4735990</v>
      </c>
      <c r="Q1274" s="89">
        <f t="shared" ref="Q1274" si="1556">AVERAGE(I1271:I1274)</f>
        <v>199</v>
      </c>
    </row>
    <row r="1275" spans="1:17">
      <c r="A1275" s="5">
        <v>45059</v>
      </c>
      <c r="B1275" s="8">
        <v>18</v>
      </c>
      <c r="C1275" s="102">
        <f t="shared" si="1551"/>
        <v>45052</v>
      </c>
      <c r="D1275" s="50">
        <v>20</v>
      </c>
      <c r="E1275" s="75">
        <v>2915</v>
      </c>
      <c r="F1275" s="75">
        <v>19757</v>
      </c>
      <c r="G1275" s="75">
        <f t="shared" si="1408"/>
        <v>22672</v>
      </c>
      <c r="H1275" s="76">
        <v>4433875</v>
      </c>
      <c r="I1275" s="75">
        <v>217</v>
      </c>
      <c r="M1275" s="92">
        <f t="shared" ref="M1275" si="1557">AVERAGE(E1272:E1275)</f>
        <v>3131.25</v>
      </c>
      <c r="N1275" s="89">
        <f t="shared" ref="N1275" si="1558">AVERAGE(F1272:F1275)</f>
        <v>20581</v>
      </c>
      <c r="O1275" s="89">
        <f t="shared" ref="O1275" si="1559">AVERAGE(G1272:G1275)</f>
        <v>23712.25</v>
      </c>
      <c r="P1275" s="89">
        <f t="shared" ref="P1275" si="1560">AVERAGE(H1272:H1275)</f>
        <v>4570287</v>
      </c>
      <c r="Q1275" s="89">
        <f t="shared" ref="Q1275" si="1561">AVERAGE(I1272:I1275)</f>
        <v>206.5</v>
      </c>
    </row>
    <row r="1276" spans="1:17">
      <c r="A1276" s="5">
        <v>45066</v>
      </c>
      <c r="B1276" s="8">
        <v>19</v>
      </c>
      <c r="C1276" s="102">
        <f t="shared" ref="C1276:C1277" si="1562">A1275</f>
        <v>45059</v>
      </c>
      <c r="D1276" s="50">
        <v>21</v>
      </c>
      <c r="E1276" s="75">
        <v>2837</v>
      </c>
      <c r="F1276" s="75">
        <v>19441</v>
      </c>
      <c r="G1276" s="75">
        <f t="shared" si="1408"/>
        <v>22278</v>
      </c>
      <c r="H1276" s="76">
        <v>4174194</v>
      </c>
      <c r="I1276" s="75">
        <v>195</v>
      </c>
      <c r="M1276" s="92">
        <f t="shared" ref="M1276" si="1563">AVERAGE(E1273:E1276)</f>
        <v>3093.25</v>
      </c>
      <c r="N1276" s="89">
        <f t="shared" ref="N1276" si="1564">AVERAGE(F1273:F1276)</f>
        <v>20261</v>
      </c>
      <c r="O1276" s="89">
        <f t="shared" ref="O1276" si="1565">AVERAGE(G1273:G1276)</f>
        <v>23354.25</v>
      </c>
      <c r="P1276" s="89">
        <f t="shared" ref="P1276" si="1566">AVERAGE(H1273:H1276)</f>
        <v>4438132.75</v>
      </c>
      <c r="Q1276" s="89">
        <f t="shared" ref="Q1276" si="1567">AVERAGE(I1273:I1276)</f>
        <v>208.5</v>
      </c>
    </row>
    <row r="1277" spans="1:17">
      <c r="A1277" s="5">
        <v>45073</v>
      </c>
      <c r="B1277" s="8">
        <v>20</v>
      </c>
      <c r="C1277" s="102">
        <f t="shared" si="1562"/>
        <v>45066</v>
      </c>
      <c r="D1277" s="50">
        <v>22</v>
      </c>
      <c r="E1277" s="75">
        <v>2940</v>
      </c>
      <c r="F1277" s="75">
        <v>19842</v>
      </c>
      <c r="G1277" s="75">
        <f t="shared" si="1408"/>
        <v>22782</v>
      </c>
      <c r="H1277" s="76">
        <v>4091261</v>
      </c>
      <c r="I1277" s="75">
        <v>188</v>
      </c>
      <c r="M1277" s="92">
        <f t="shared" ref="M1277" si="1568">AVERAGE(E1274:E1277)</f>
        <v>3065</v>
      </c>
      <c r="N1277" s="89">
        <f t="shared" ref="N1277" si="1569">AVERAGE(F1274:F1277)</f>
        <v>20028</v>
      </c>
      <c r="O1277" s="89">
        <f t="shared" ref="O1277" si="1570">AVERAGE(G1274:G1277)</f>
        <v>23093</v>
      </c>
      <c r="P1277" s="89">
        <f t="shared" ref="P1277" si="1571">AVERAGE(H1274:H1277)</f>
        <v>4303340.5</v>
      </c>
      <c r="Q1277" s="89">
        <f t="shared" ref="Q1277" si="1572">AVERAGE(I1274:I1277)</f>
        <v>202.25</v>
      </c>
    </row>
    <row r="1278" spans="1:17">
      <c r="A1278" s="5">
        <v>45080</v>
      </c>
      <c r="B1278" s="8">
        <v>21</v>
      </c>
      <c r="C1278" s="102">
        <f t="shared" ref="C1278:C1279" si="1573">A1277</f>
        <v>45073</v>
      </c>
      <c r="D1278" s="50">
        <v>23</v>
      </c>
      <c r="E1278" s="75">
        <v>3199</v>
      </c>
      <c r="F1278" s="75">
        <v>19628</v>
      </c>
      <c r="G1278" s="75">
        <f t="shared" si="1408"/>
        <v>22827</v>
      </c>
      <c r="H1278" s="76">
        <v>4682153</v>
      </c>
      <c r="I1278" s="75">
        <v>188</v>
      </c>
      <c r="M1278" s="92">
        <f t="shared" ref="M1278" si="1574">AVERAGE(E1275:E1278)</f>
        <v>2972.75</v>
      </c>
      <c r="N1278" s="89">
        <f t="shared" ref="N1278" si="1575">AVERAGE(F1275:F1278)</f>
        <v>19667</v>
      </c>
      <c r="O1278" s="89">
        <f t="shared" ref="O1278" si="1576">AVERAGE(G1275:G1278)</f>
        <v>22639.75</v>
      </c>
      <c r="P1278" s="89">
        <f t="shared" ref="P1278" si="1577">AVERAGE(H1275:H1278)</f>
        <v>4345370.75</v>
      </c>
      <c r="Q1278" s="89">
        <f t="shared" ref="Q1278" si="1578">AVERAGE(I1275:I1278)</f>
        <v>197</v>
      </c>
    </row>
    <row r="1279" spans="1:17">
      <c r="A1279" s="5">
        <v>45087</v>
      </c>
      <c r="B1279" s="8">
        <v>22</v>
      </c>
      <c r="C1279" s="102">
        <f t="shared" si="1573"/>
        <v>45080</v>
      </c>
      <c r="D1279" s="50">
        <v>24</v>
      </c>
      <c r="E1279" s="75">
        <v>4790</v>
      </c>
      <c r="F1279" s="75">
        <v>22868</v>
      </c>
      <c r="G1279" s="75">
        <f t="shared" si="1408"/>
        <v>27658</v>
      </c>
      <c r="H1279" s="76">
        <v>4268061</v>
      </c>
      <c r="I1279" s="75">
        <v>195</v>
      </c>
      <c r="M1279" s="92">
        <f t="shared" ref="M1279" si="1579">AVERAGE(E1276:E1279)</f>
        <v>3441.5</v>
      </c>
      <c r="N1279" s="89">
        <f t="shared" ref="N1279" si="1580">AVERAGE(F1276:F1279)</f>
        <v>20444.75</v>
      </c>
      <c r="O1279" s="89">
        <f t="shared" ref="O1279" si="1581">AVERAGE(G1276:G1279)</f>
        <v>23886.25</v>
      </c>
      <c r="P1279" s="89">
        <f t="shared" ref="P1279" si="1582">AVERAGE(H1276:H1279)</f>
        <v>4303917.25</v>
      </c>
      <c r="Q1279" s="89">
        <f t="shared" ref="Q1279" si="1583">AVERAGE(I1276:I1279)</f>
        <v>191.5</v>
      </c>
    </row>
    <row r="1280" spans="1:17">
      <c r="A1280" s="5">
        <v>45094</v>
      </c>
      <c r="B1280" s="8">
        <v>23</v>
      </c>
      <c r="C1280" s="102">
        <f t="shared" ref="C1280:C1282" si="1584">A1279</f>
        <v>45087</v>
      </c>
      <c r="D1280" s="50">
        <v>25</v>
      </c>
      <c r="E1280" s="75">
        <v>2807</v>
      </c>
      <c r="F1280" s="75">
        <v>20118</v>
      </c>
      <c r="G1280" s="75">
        <f t="shared" si="1408"/>
        <v>22925</v>
      </c>
      <c r="H1280" s="76">
        <v>4192305</v>
      </c>
      <c r="I1280" s="75">
        <v>207</v>
      </c>
      <c r="M1280" s="92">
        <f t="shared" ref="M1280:M1282" si="1585">AVERAGE(E1277:E1280)</f>
        <v>3434</v>
      </c>
      <c r="N1280" s="89">
        <f t="shared" ref="N1280:N1282" si="1586">AVERAGE(F1277:F1280)</f>
        <v>20614</v>
      </c>
      <c r="O1280" s="89">
        <f t="shared" ref="O1280:O1282" si="1587">AVERAGE(G1277:G1280)</f>
        <v>24048</v>
      </c>
      <c r="P1280" s="89">
        <f t="shared" ref="P1280:P1282" si="1588">AVERAGE(H1277:H1280)</f>
        <v>4308445</v>
      </c>
      <c r="Q1280" s="89">
        <f t="shared" ref="Q1280:Q1282" si="1589">AVERAGE(I1277:I1280)</f>
        <v>194.5</v>
      </c>
    </row>
    <row r="1281" spans="1:17">
      <c r="A1281" s="5">
        <v>45101</v>
      </c>
      <c r="B1281" s="8">
        <v>24</v>
      </c>
      <c r="C1281" s="102">
        <f t="shared" si="1584"/>
        <v>45094</v>
      </c>
      <c r="D1281" s="50">
        <v>26</v>
      </c>
      <c r="E1281" s="75">
        <v>2955</v>
      </c>
      <c r="F1281" s="75">
        <v>19733</v>
      </c>
      <c r="G1281" s="75">
        <f t="shared" si="1408"/>
        <v>22688</v>
      </c>
      <c r="H1281" s="76">
        <v>4682554</v>
      </c>
      <c r="I1281" s="75">
        <v>186</v>
      </c>
      <c r="M1281" s="92">
        <f t="shared" si="1585"/>
        <v>3437.75</v>
      </c>
      <c r="N1281" s="89">
        <f t="shared" si="1586"/>
        <v>20586.75</v>
      </c>
      <c r="O1281" s="89">
        <f t="shared" si="1587"/>
        <v>24024.5</v>
      </c>
      <c r="P1281" s="89">
        <f t="shared" si="1588"/>
        <v>4456268.25</v>
      </c>
      <c r="Q1281" s="89">
        <f t="shared" si="1589"/>
        <v>194</v>
      </c>
    </row>
    <row r="1282" spans="1:17">
      <c r="A1282" s="5">
        <v>45108</v>
      </c>
      <c r="B1282" s="8">
        <v>25</v>
      </c>
      <c r="C1282" s="102">
        <f t="shared" si="1584"/>
        <v>45101</v>
      </c>
      <c r="D1282" s="50">
        <v>27</v>
      </c>
      <c r="E1282" s="75">
        <v>4504</v>
      </c>
      <c r="F1282" s="75">
        <v>22260</v>
      </c>
      <c r="G1282" s="75">
        <f t="shared" si="1408"/>
        <v>26764</v>
      </c>
      <c r="H1282" s="76">
        <v>4773686</v>
      </c>
      <c r="I1282" s="75">
        <v>193</v>
      </c>
      <c r="M1282" s="92">
        <f t="shared" si="1585"/>
        <v>3764</v>
      </c>
      <c r="N1282" s="89">
        <f t="shared" si="1586"/>
        <v>21244.75</v>
      </c>
      <c r="O1282" s="89">
        <f t="shared" si="1587"/>
        <v>25008.75</v>
      </c>
      <c r="P1282" s="89">
        <f t="shared" si="1588"/>
        <v>4479151.5</v>
      </c>
      <c r="Q1282" s="89">
        <f t="shared" si="1589"/>
        <v>195.25</v>
      </c>
    </row>
    <row r="1283" spans="1:17">
      <c r="A1283" s="5">
        <v>45115</v>
      </c>
      <c r="B1283" s="8">
        <v>26</v>
      </c>
      <c r="C1283" s="102">
        <f t="shared" ref="C1283:C1284" si="1590">A1282</f>
        <v>45108</v>
      </c>
      <c r="D1283" s="50">
        <v>28</v>
      </c>
      <c r="E1283" s="75">
        <v>5033</v>
      </c>
      <c r="F1283" s="75">
        <v>24820</v>
      </c>
      <c r="G1283" s="75">
        <f t="shared" si="1408"/>
        <v>29853</v>
      </c>
      <c r="H1283" s="76">
        <v>4166893</v>
      </c>
      <c r="I1283" s="75">
        <v>203</v>
      </c>
      <c r="M1283" s="92">
        <f t="shared" ref="M1283" si="1591">AVERAGE(E1280:E1283)</f>
        <v>3824.75</v>
      </c>
      <c r="N1283" s="89">
        <f t="shared" ref="N1283" si="1592">AVERAGE(F1280:F1283)</f>
        <v>21732.75</v>
      </c>
      <c r="O1283" s="89">
        <f t="shared" ref="O1283" si="1593">AVERAGE(G1280:G1283)</f>
        <v>25557.5</v>
      </c>
      <c r="P1283" s="89">
        <f t="shared" ref="P1283" si="1594">AVERAGE(H1280:H1283)</f>
        <v>4453859.5</v>
      </c>
      <c r="Q1283" s="89">
        <f t="shared" ref="Q1283" si="1595">AVERAGE(I1280:I1283)</f>
        <v>197.25</v>
      </c>
    </row>
    <row r="1284" spans="1:17">
      <c r="A1284" s="5">
        <v>45122</v>
      </c>
      <c r="B1284" s="8">
        <v>27</v>
      </c>
      <c r="C1284" s="102">
        <f t="shared" si="1590"/>
        <v>45115</v>
      </c>
      <c r="D1284" s="50">
        <v>29</v>
      </c>
      <c r="E1284" s="75">
        <v>3673</v>
      </c>
      <c r="F1284" s="75">
        <v>22615</v>
      </c>
      <c r="G1284" s="75">
        <f t="shared" si="1408"/>
        <v>26288</v>
      </c>
      <c r="H1284" s="76">
        <v>4406991</v>
      </c>
      <c r="I1284" s="75">
        <v>247</v>
      </c>
      <c r="M1284" s="92">
        <f t="shared" ref="M1284:M1286" si="1596">AVERAGE(E1281:E1284)</f>
        <v>4041.25</v>
      </c>
      <c r="N1284" s="89">
        <f t="shared" ref="N1284:N1286" si="1597">AVERAGE(F1281:F1284)</f>
        <v>22357</v>
      </c>
      <c r="O1284" s="89">
        <f t="shared" ref="O1284:O1286" si="1598">AVERAGE(G1281:G1284)</f>
        <v>26398.25</v>
      </c>
      <c r="P1284" s="89">
        <f t="shared" ref="P1284:P1286" si="1599">AVERAGE(H1281:H1284)</f>
        <v>4507531</v>
      </c>
      <c r="Q1284" s="89">
        <f t="shared" ref="Q1284:Q1286" si="1600">AVERAGE(I1281:I1284)</f>
        <v>207.25</v>
      </c>
    </row>
    <row r="1285" spans="1:17">
      <c r="A1285" s="5">
        <v>45129</v>
      </c>
      <c r="B1285" s="8">
        <v>28</v>
      </c>
      <c r="C1285" s="102">
        <f t="shared" ref="C1285:C1286" si="1601">A1284</f>
        <v>45122</v>
      </c>
      <c r="D1285" s="50">
        <v>30</v>
      </c>
      <c r="E1285" s="75">
        <v>3081</v>
      </c>
      <c r="F1285" s="75">
        <v>21191</v>
      </c>
      <c r="G1285" s="75">
        <f t="shared" si="1408"/>
        <v>24272</v>
      </c>
      <c r="H1285" s="76">
        <v>4211879</v>
      </c>
      <c r="I1285" s="75">
        <v>220</v>
      </c>
      <c r="M1285" s="92">
        <f t="shared" si="1596"/>
        <v>4072.75</v>
      </c>
      <c r="N1285" s="89">
        <f t="shared" si="1597"/>
        <v>22721.5</v>
      </c>
      <c r="O1285" s="89">
        <f t="shared" si="1598"/>
        <v>26794.25</v>
      </c>
      <c r="P1285" s="89">
        <f t="shared" si="1599"/>
        <v>4389862.25</v>
      </c>
      <c r="Q1285" s="89">
        <f t="shared" si="1600"/>
        <v>215.75</v>
      </c>
    </row>
    <row r="1286" spans="1:17">
      <c r="A1286" s="5">
        <v>45136</v>
      </c>
      <c r="B1286" s="8">
        <v>29</v>
      </c>
      <c r="C1286" s="102">
        <f t="shared" si="1601"/>
        <v>45129</v>
      </c>
      <c r="D1286" s="50">
        <v>31</v>
      </c>
      <c r="E1286" s="75">
        <v>2720</v>
      </c>
      <c r="F1286" s="75">
        <v>19558</v>
      </c>
      <c r="G1286" s="75">
        <f t="shared" si="1408"/>
        <v>22278</v>
      </c>
      <c r="H1286" s="76">
        <v>4123348</v>
      </c>
      <c r="I1286" s="75">
        <v>234</v>
      </c>
      <c r="M1286" s="92">
        <f t="shared" si="1596"/>
        <v>3626.75</v>
      </c>
      <c r="N1286" s="89">
        <f t="shared" si="1597"/>
        <v>22046</v>
      </c>
      <c r="O1286" s="89">
        <f t="shared" si="1598"/>
        <v>25672.75</v>
      </c>
      <c r="P1286" s="89">
        <f t="shared" si="1599"/>
        <v>4227277.75</v>
      </c>
      <c r="Q1286" s="89">
        <f t="shared" si="1600"/>
        <v>226</v>
      </c>
    </row>
    <row r="1287" spans="1:17">
      <c r="A1287" s="5">
        <v>45143</v>
      </c>
      <c r="B1287" s="8">
        <v>30</v>
      </c>
      <c r="C1287" s="102">
        <f t="shared" ref="C1287:C1291" si="1602">A1286</f>
        <v>45136</v>
      </c>
      <c r="D1287" s="50">
        <v>32</v>
      </c>
      <c r="E1287" s="75">
        <v>3478</v>
      </c>
      <c r="F1287" s="75">
        <v>19459</v>
      </c>
      <c r="G1287" s="75">
        <f t="shared" si="1408"/>
        <v>22937</v>
      </c>
      <c r="H1287" s="76">
        <v>4230465</v>
      </c>
      <c r="I1287" s="75">
        <v>231</v>
      </c>
      <c r="M1287" s="92">
        <f t="shared" ref="M1287:M1288" si="1603">AVERAGE(E1284:E1287)</f>
        <v>3238</v>
      </c>
      <c r="N1287" s="89">
        <f t="shared" ref="N1287:N1288" si="1604">AVERAGE(F1284:F1287)</f>
        <v>20705.75</v>
      </c>
      <c r="O1287" s="89">
        <f t="shared" ref="O1287:O1288" si="1605">AVERAGE(G1284:G1287)</f>
        <v>23943.75</v>
      </c>
      <c r="P1287" s="89">
        <f t="shared" ref="P1287:P1288" si="1606">AVERAGE(H1284:H1287)</f>
        <v>4243170.75</v>
      </c>
      <c r="Q1287" s="89">
        <f t="shared" ref="Q1287:Q1288" si="1607">AVERAGE(I1284:I1287)</f>
        <v>233</v>
      </c>
    </row>
    <row r="1288" spans="1:17">
      <c r="A1288" s="5">
        <v>45150</v>
      </c>
      <c r="B1288" s="8">
        <v>31</v>
      </c>
      <c r="C1288" s="102">
        <f t="shared" si="1602"/>
        <v>45143</v>
      </c>
      <c r="D1288" s="50">
        <v>33</v>
      </c>
      <c r="E1288" s="75">
        <v>3216</v>
      </c>
      <c r="F1288" s="75">
        <v>20709</v>
      </c>
      <c r="G1288" s="75">
        <f t="shared" si="1408"/>
        <v>23925</v>
      </c>
      <c r="H1288" s="76">
        <v>4245594</v>
      </c>
      <c r="I1288" s="75">
        <v>217</v>
      </c>
      <c r="M1288" s="92">
        <f t="shared" si="1603"/>
        <v>3123.75</v>
      </c>
      <c r="N1288" s="89">
        <f t="shared" si="1604"/>
        <v>20229.25</v>
      </c>
      <c r="O1288" s="89">
        <f t="shared" si="1605"/>
        <v>23353</v>
      </c>
      <c r="P1288" s="89">
        <f t="shared" si="1606"/>
        <v>4202821.5</v>
      </c>
      <c r="Q1288" s="89">
        <f t="shared" si="1607"/>
        <v>225.5</v>
      </c>
    </row>
    <row r="1289" spans="1:17">
      <c r="A1289" s="5">
        <v>45157</v>
      </c>
      <c r="B1289" s="8">
        <v>32</v>
      </c>
      <c r="C1289" s="102">
        <f t="shared" si="1602"/>
        <v>45150</v>
      </c>
      <c r="D1289" s="50">
        <v>34</v>
      </c>
      <c r="E1289" s="75">
        <v>2731</v>
      </c>
      <c r="F1289" s="75">
        <v>20384</v>
      </c>
      <c r="G1289" s="75">
        <f t="shared" si="1408"/>
        <v>23115</v>
      </c>
      <c r="H1289" s="76">
        <v>4289004</v>
      </c>
      <c r="I1289" s="75">
        <v>235</v>
      </c>
      <c r="M1289" s="92">
        <f t="shared" ref="M1289" si="1608">AVERAGE(E1286:E1289)</f>
        <v>3036.25</v>
      </c>
      <c r="N1289" s="89">
        <f t="shared" ref="N1289" si="1609">AVERAGE(F1286:F1289)</f>
        <v>20027.5</v>
      </c>
      <c r="O1289" s="89">
        <f t="shared" ref="O1289" si="1610">AVERAGE(G1286:G1289)</f>
        <v>23063.75</v>
      </c>
      <c r="P1289" s="89">
        <f t="shared" ref="P1289" si="1611">AVERAGE(H1286:H1289)</f>
        <v>4222102.75</v>
      </c>
      <c r="Q1289" s="89">
        <f t="shared" ref="Q1289" si="1612">AVERAGE(I1286:I1289)</f>
        <v>229.25</v>
      </c>
    </row>
    <row r="1290" spans="1:17">
      <c r="A1290" s="5">
        <v>45164</v>
      </c>
      <c r="B1290" s="8">
        <v>33</v>
      </c>
      <c r="C1290" s="102">
        <f t="shared" si="1602"/>
        <v>45157</v>
      </c>
      <c r="D1290" s="50">
        <v>35</v>
      </c>
      <c r="E1290" s="75">
        <v>2603</v>
      </c>
      <c r="F1290" s="75">
        <v>20398</v>
      </c>
      <c r="G1290" s="75">
        <f t="shared" si="1408"/>
        <v>23001</v>
      </c>
      <c r="H1290" s="76">
        <v>4235120</v>
      </c>
      <c r="I1290" s="75">
        <v>211</v>
      </c>
      <c r="M1290" s="92">
        <f t="shared" ref="M1290:M1291" si="1613">AVERAGE(E1287:E1290)</f>
        <v>3007</v>
      </c>
      <c r="N1290" s="89">
        <f t="shared" ref="N1290:N1291" si="1614">AVERAGE(F1287:F1290)</f>
        <v>20237.5</v>
      </c>
      <c r="O1290" s="89">
        <f t="shared" ref="O1290:O1291" si="1615">AVERAGE(G1287:G1290)</f>
        <v>23244.5</v>
      </c>
      <c r="P1290" s="89">
        <f t="shared" ref="P1290:P1291" si="1616">AVERAGE(H1287:H1290)</f>
        <v>4250045.75</v>
      </c>
      <c r="Q1290" s="89">
        <f t="shared" ref="Q1290:Q1291" si="1617">AVERAGE(I1287:I1290)</f>
        <v>223.5</v>
      </c>
    </row>
    <row r="1291" spans="1:17">
      <c r="A1291" s="5">
        <v>45171</v>
      </c>
      <c r="B1291" s="8">
        <v>34</v>
      </c>
      <c r="C1291" s="102">
        <f t="shared" si="1602"/>
        <v>45164</v>
      </c>
      <c r="D1291" s="50">
        <v>36</v>
      </c>
      <c r="E1291" s="75">
        <v>3296</v>
      </c>
      <c r="F1291" s="75">
        <v>19395</v>
      </c>
      <c r="G1291" s="75">
        <f t="shared" si="1408"/>
        <v>22691</v>
      </c>
      <c r="H1291" s="76">
        <v>4940271</v>
      </c>
      <c r="I1291" s="75">
        <v>201</v>
      </c>
      <c r="M1291" s="92">
        <f t="shared" si="1613"/>
        <v>2961.5</v>
      </c>
      <c r="N1291" s="89">
        <f t="shared" si="1614"/>
        <v>20221.5</v>
      </c>
      <c r="O1291" s="89">
        <f t="shared" si="1615"/>
        <v>23183</v>
      </c>
      <c r="P1291" s="89">
        <f t="shared" si="1616"/>
        <v>4427497.25</v>
      </c>
      <c r="Q1291" s="89">
        <f t="shared" si="1617"/>
        <v>216</v>
      </c>
    </row>
    <row r="1292" spans="1:17">
      <c r="A1292" s="5">
        <v>45178</v>
      </c>
      <c r="B1292" s="8">
        <v>35</v>
      </c>
      <c r="C1292" s="102">
        <f t="shared" ref="C1292:C1293" si="1618">A1291</f>
        <v>45171</v>
      </c>
      <c r="D1292" s="50">
        <v>37</v>
      </c>
      <c r="E1292" s="75">
        <v>5923</v>
      </c>
      <c r="F1292" s="75">
        <v>23196</v>
      </c>
      <c r="G1292" s="75">
        <f t="shared" si="1408"/>
        <v>29119</v>
      </c>
      <c r="H1292" s="76">
        <v>5278726</v>
      </c>
      <c r="I1292" s="75">
        <v>226</v>
      </c>
      <c r="M1292" s="92">
        <f t="shared" ref="M1292" si="1619">AVERAGE(E1289:E1292)</f>
        <v>3638.25</v>
      </c>
      <c r="N1292" s="89">
        <f t="shared" ref="N1292" si="1620">AVERAGE(F1289:F1292)</f>
        <v>20843.25</v>
      </c>
      <c r="O1292" s="89">
        <f t="shared" ref="O1292" si="1621">AVERAGE(G1289:G1292)</f>
        <v>24481.5</v>
      </c>
      <c r="P1292" s="89">
        <f t="shared" ref="P1292" si="1622">AVERAGE(H1289:H1292)</f>
        <v>4685780.25</v>
      </c>
      <c r="Q1292" s="89">
        <f t="shared" ref="Q1292" si="1623">AVERAGE(I1289:I1292)</f>
        <v>218.25</v>
      </c>
    </row>
    <row r="1293" spans="1:17">
      <c r="A1293" s="5">
        <v>45185</v>
      </c>
      <c r="B1293" s="8">
        <v>36</v>
      </c>
      <c r="C1293" s="102">
        <f t="shared" si="1618"/>
        <v>45178</v>
      </c>
      <c r="D1293" s="50">
        <v>38</v>
      </c>
      <c r="E1293" s="75">
        <v>3162</v>
      </c>
      <c r="F1293" s="75">
        <v>23558</v>
      </c>
      <c r="G1293" s="75">
        <f t="shared" si="1408"/>
        <v>26720</v>
      </c>
      <c r="H1293" s="76">
        <v>4228502</v>
      </c>
      <c r="I1293" s="75">
        <v>217</v>
      </c>
      <c r="M1293" s="92">
        <f t="shared" ref="M1293:M1294" si="1624">AVERAGE(E1290:E1293)</f>
        <v>3746</v>
      </c>
      <c r="N1293" s="89">
        <f t="shared" ref="N1293:N1294" si="1625">AVERAGE(F1290:F1293)</f>
        <v>21636.75</v>
      </c>
      <c r="O1293" s="89">
        <f t="shared" ref="O1293:O1294" si="1626">AVERAGE(G1290:G1293)</f>
        <v>25382.75</v>
      </c>
      <c r="P1293" s="89">
        <f t="shared" ref="P1293:P1294" si="1627">AVERAGE(H1290:H1293)</f>
        <v>4670654.75</v>
      </c>
      <c r="Q1293" s="89">
        <f t="shared" ref="Q1293:Q1294" si="1628">AVERAGE(I1290:I1293)</f>
        <v>213.75</v>
      </c>
    </row>
    <row r="1294" spans="1:17">
      <c r="A1294" s="5">
        <v>45192</v>
      </c>
      <c r="B1294" s="8">
        <v>37</v>
      </c>
      <c r="C1294" s="102">
        <f t="shared" ref="C1294:C1295" si="1629">A1293</f>
        <v>45185</v>
      </c>
      <c r="D1294" s="50">
        <v>39</v>
      </c>
      <c r="E1294" s="75">
        <v>2457</v>
      </c>
      <c r="F1294" s="75">
        <v>18914</v>
      </c>
      <c r="G1294" s="75">
        <f t="shared" si="1408"/>
        <v>21371</v>
      </c>
      <c r="H1294" s="76">
        <v>4049443</v>
      </c>
      <c r="I1294" s="75">
        <v>203</v>
      </c>
      <c r="M1294" s="92">
        <f t="shared" si="1624"/>
        <v>3709.5</v>
      </c>
      <c r="N1294" s="89">
        <f t="shared" si="1625"/>
        <v>21265.75</v>
      </c>
      <c r="O1294" s="89">
        <f t="shared" si="1626"/>
        <v>24975.25</v>
      </c>
      <c r="P1294" s="89">
        <f t="shared" si="1627"/>
        <v>4624235.5</v>
      </c>
      <c r="Q1294" s="89">
        <f t="shared" si="1628"/>
        <v>211.75</v>
      </c>
    </row>
    <row r="1295" spans="1:17">
      <c r="A1295" s="5">
        <v>45199</v>
      </c>
      <c r="B1295" s="8">
        <v>38</v>
      </c>
      <c r="C1295" s="102">
        <f t="shared" si="1629"/>
        <v>45192</v>
      </c>
      <c r="D1295" s="50">
        <v>40</v>
      </c>
      <c r="E1295" s="75">
        <v>2763</v>
      </c>
      <c r="F1295" s="75">
        <v>19101</v>
      </c>
      <c r="G1295" s="75">
        <f t="shared" si="1408"/>
        <v>21864</v>
      </c>
      <c r="H1295" s="76">
        <v>4131489</v>
      </c>
      <c r="I1295" s="75">
        <v>187</v>
      </c>
      <c r="M1295" s="92">
        <f t="shared" ref="M1295" si="1630">AVERAGE(E1292:E1295)</f>
        <v>3576.25</v>
      </c>
      <c r="N1295" s="89">
        <f t="shared" ref="N1295" si="1631">AVERAGE(F1292:F1295)</f>
        <v>21192.25</v>
      </c>
      <c r="O1295" s="89">
        <f t="shared" ref="O1295" si="1632">AVERAGE(G1292:G1295)</f>
        <v>24768.5</v>
      </c>
      <c r="P1295" s="89">
        <f t="shared" ref="P1295" si="1633">AVERAGE(H1292:H1295)</f>
        <v>4422040</v>
      </c>
      <c r="Q1295" s="89">
        <f t="shared" ref="Q1295" si="1634">AVERAGE(I1292:I1295)</f>
        <v>208.25</v>
      </c>
    </row>
    <row r="1296" spans="1:17">
      <c r="A1296" s="5">
        <v>45206</v>
      </c>
      <c r="B1296" s="8">
        <v>39</v>
      </c>
      <c r="C1296" s="102">
        <f t="shared" ref="C1296:C1298" si="1635">A1295</f>
        <v>45199</v>
      </c>
      <c r="D1296" s="50">
        <v>41</v>
      </c>
      <c r="E1296" s="75">
        <v>3284</v>
      </c>
      <c r="F1296" s="75">
        <v>19531</v>
      </c>
      <c r="G1296" s="75">
        <f t="shared" si="1408"/>
        <v>22815</v>
      </c>
      <c r="H1296" s="76">
        <v>4059904</v>
      </c>
      <c r="I1296" s="75">
        <v>193</v>
      </c>
      <c r="M1296" s="92">
        <f t="shared" ref="M1296:M1298" si="1636">AVERAGE(E1293:E1296)</f>
        <v>2916.5</v>
      </c>
      <c r="N1296" s="89">
        <f t="shared" ref="N1296:N1298" si="1637">AVERAGE(F1293:F1296)</f>
        <v>20276</v>
      </c>
      <c r="O1296" s="89">
        <f t="shared" ref="O1296:O1298" si="1638">AVERAGE(G1293:G1296)</f>
        <v>23192.5</v>
      </c>
      <c r="P1296" s="89">
        <f t="shared" ref="P1296:P1298" si="1639">AVERAGE(H1293:H1296)</f>
        <v>4117334.5</v>
      </c>
      <c r="Q1296" s="89">
        <f t="shared" ref="Q1296:Q1298" si="1640">AVERAGE(I1293:I1296)</f>
        <v>200</v>
      </c>
    </row>
    <row r="1297" spans="1:17">
      <c r="A1297" s="5">
        <v>45213</v>
      </c>
      <c r="B1297" s="8">
        <v>40</v>
      </c>
      <c r="C1297" s="102">
        <f t="shared" si="1635"/>
        <v>45206</v>
      </c>
      <c r="D1297" s="50">
        <v>42</v>
      </c>
      <c r="E1297" s="75">
        <v>3023</v>
      </c>
      <c r="F1297" s="75">
        <v>19871</v>
      </c>
      <c r="G1297" s="75">
        <f t="shared" si="1408"/>
        <v>22894</v>
      </c>
      <c r="H1297" s="76">
        <v>4256887</v>
      </c>
      <c r="I1297" s="75">
        <v>230</v>
      </c>
      <c r="M1297" s="92">
        <f t="shared" si="1636"/>
        <v>2881.75</v>
      </c>
      <c r="N1297" s="89">
        <f t="shared" si="1637"/>
        <v>19354.25</v>
      </c>
      <c r="O1297" s="89">
        <f t="shared" si="1638"/>
        <v>22236</v>
      </c>
      <c r="P1297" s="89">
        <f t="shared" si="1639"/>
        <v>4124430.75</v>
      </c>
      <c r="Q1297" s="89">
        <f t="shared" si="1640"/>
        <v>203.25</v>
      </c>
    </row>
    <row r="1298" spans="1:17">
      <c r="A1298" s="5">
        <v>45220</v>
      </c>
      <c r="B1298" s="8">
        <v>41</v>
      </c>
      <c r="C1298" s="102">
        <f t="shared" si="1635"/>
        <v>45213</v>
      </c>
      <c r="D1298" s="50">
        <v>43</v>
      </c>
      <c r="E1298" s="75">
        <v>3065</v>
      </c>
      <c r="F1298" s="75">
        <v>19825</v>
      </c>
      <c r="G1298" s="75">
        <f t="shared" si="1408"/>
        <v>22890</v>
      </c>
      <c r="H1298" s="76">
        <v>4356315</v>
      </c>
      <c r="I1298" s="75">
        <v>243</v>
      </c>
      <c r="M1298" s="92">
        <f t="shared" si="1636"/>
        <v>3033.75</v>
      </c>
      <c r="N1298" s="89">
        <f t="shared" si="1637"/>
        <v>19582</v>
      </c>
      <c r="O1298" s="89">
        <f t="shared" si="1638"/>
        <v>22615.75</v>
      </c>
      <c r="P1298" s="89">
        <f t="shared" si="1639"/>
        <v>4201148.75</v>
      </c>
      <c r="Q1298" s="89">
        <f t="shared" si="1640"/>
        <v>213.25</v>
      </c>
    </row>
    <row r="1299" spans="1:17">
      <c r="A1299" s="5">
        <v>45227</v>
      </c>
      <c r="B1299" s="8">
        <v>42</v>
      </c>
      <c r="C1299" s="102">
        <f t="shared" ref="C1299:C1300" si="1641">A1298</f>
        <v>45220</v>
      </c>
      <c r="D1299" s="50">
        <v>44</v>
      </c>
      <c r="E1299" s="75">
        <v>2818</v>
      </c>
      <c r="F1299" s="75">
        <v>19593</v>
      </c>
      <c r="G1299" s="75">
        <f t="shared" si="1408"/>
        <v>22411</v>
      </c>
      <c r="H1299" s="76">
        <v>4534389</v>
      </c>
      <c r="I1299" s="75">
        <v>204</v>
      </c>
      <c r="M1299" s="92">
        <f t="shared" ref="M1299" si="1642">AVERAGE(E1296:E1299)</f>
        <v>3047.5</v>
      </c>
      <c r="N1299" s="89">
        <f t="shared" ref="N1299" si="1643">AVERAGE(F1296:F1299)</f>
        <v>19705</v>
      </c>
      <c r="O1299" s="89">
        <f t="shared" ref="O1299" si="1644">AVERAGE(G1296:G1299)</f>
        <v>22752.5</v>
      </c>
      <c r="P1299" s="89">
        <f t="shared" ref="P1299" si="1645">AVERAGE(H1296:H1299)</f>
        <v>4301873.75</v>
      </c>
      <c r="Q1299" s="89">
        <f t="shared" ref="Q1299" si="1646">AVERAGE(I1296:I1299)</f>
        <v>217.5</v>
      </c>
    </row>
    <row r="1300" spans="1:17">
      <c r="A1300" s="5">
        <v>45234</v>
      </c>
      <c r="B1300" s="8">
        <v>43</v>
      </c>
      <c r="C1300" s="102">
        <f t="shared" si="1641"/>
        <v>45227</v>
      </c>
      <c r="D1300" s="50">
        <v>45</v>
      </c>
      <c r="E1300" s="75">
        <v>3233</v>
      </c>
      <c r="F1300" s="75">
        <v>20800</v>
      </c>
      <c r="G1300" s="75">
        <f t="shared" si="1408"/>
        <v>24033</v>
      </c>
      <c r="H1300" s="76">
        <v>4441467</v>
      </c>
      <c r="I1300" s="75">
        <v>219</v>
      </c>
      <c r="M1300" s="92">
        <f t="shared" ref="M1300" si="1647">AVERAGE(E1297:E1300)</f>
        <v>3034.75</v>
      </c>
      <c r="N1300" s="89">
        <f t="shared" ref="N1300" si="1648">AVERAGE(F1297:F1300)</f>
        <v>20022.25</v>
      </c>
      <c r="O1300" s="89">
        <f t="shared" ref="O1300" si="1649">AVERAGE(G1297:G1300)</f>
        <v>23057</v>
      </c>
      <c r="P1300" s="89">
        <f t="shared" ref="P1300" si="1650">AVERAGE(H1297:H1300)</f>
        <v>4397264.5</v>
      </c>
      <c r="Q1300" s="89">
        <f t="shared" ref="Q1300" si="1651">AVERAGE(I1297:I1300)</f>
        <v>224</v>
      </c>
    </row>
    <row r="1301" spans="1:17">
      <c r="A1301" s="5">
        <v>45241</v>
      </c>
      <c r="B1301" s="8">
        <v>44</v>
      </c>
      <c r="C1301" s="102">
        <f t="shared" ref="C1301:C1302" si="1652">A1300</f>
        <v>45234</v>
      </c>
      <c r="D1301" s="50">
        <v>46</v>
      </c>
      <c r="E1301" s="75">
        <v>3806</v>
      </c>
      <c r="F1301" s="75">
        <v>21493</v>
      </c>
      <c r="G1301" s="75">
        <f t="shared" si="1408"/>
        <v>25299</v>
      </c>
      <c r="H1301" s="76">
        <v>4513076</v>
      </c>
      <c r="I1301" s="75">
        <v>225</v>
      </c>
      <c r="M1301" s="92">
        <f t="shared" ref="M1301" si="1653">AVERAGE(E1298:E1301)</f>
        <v>3230.5</v>
      </c>
      <c r="N1301" s="89">
        <f t="shared" ref="N1301" si="1654">AVERAGE(F1298:F1301)</f>
        <v>20427.75</v>
      </c>
      <c r="O1301" s="89">
        <f t="shared" ref="O1301" si="1655">AVERAGE(G1298:G1301)</f>
        <v>23658.25</v>
      </c>
      <c r="P1301" s="89">
        <f t="shared" ref="P1301" si="1656">AVERAGE(H1298:H1301)</f>
        <v>4461311.75</v>
      </c>
      <c r="Q1301" s="89">
        <f t="shared" ref="Q1301" si="1657">AVERAGE(I1298:I1301)</f>
        <v>222.75</v>
      </c>
    </row>
    <row r="1302" spans="1:17">
      <c r="A1302" s="5">
        <v>45248</v>
      </c>
      <c r="B1302" s="8">
        <v>45</v>
      </c>
      <c r="C1302" s="102">
        <f t="shared" si="1652"/>
        <v>45241</v>
      </c>
      <c r="D1302" s="50">
        <v>47</v>
      </c>
      <c r="E1302" s="75">
        <v>3359</v>
      </c>
      <c r="F1302" s="75">
        <v>20417</v>
      </c>
      <c r="G1302" s="75">
        <f t="shared" si="1408"/>
        <v>23776</v>
      </c>
      <c r="H1302" s="76">
        <v>4262657</v>
      </c>
      <c r="I1302" s="75">
        <v>200</v>
      </c>
      <c r="M1302" s="92">
        <f t="shared" ref="M1302" si="1658">AVERAGE(E1299:E1302)</f>
        <v>3304</v>
      </c>
      <c r="N1302" s="89">
        <f t="shared" ref="N1302" si="1659">AVERAGE(F1299:F1302)</f>
        <v>20575.75</v>
      </c>
      <c r="O1302" s="89">
        <f t="shared" ref="O1302" si="1660">AVERAGE(G1299:G1302)</f>
        <v>23879.75</v>
      </c>
      <c r="P1302" s="89">
        <f t="shared" ref="P1302" si="1661">AVERAGE(H1299:H1302)</f>
        <v>4437897.25</v>
      </c>
      <c r="Q1302" s="89">
        <f t="shared" ref="Q1302" si="1662">AVERAGE(I1299:I1302)</f>
        <v>212</v>
      </c>
    </row>
    <row r="1303" spans="1:17">
      <c r="A1303" s="5">
        <v>45255</v>
      </c>
      <c r="B1303" s="8">
        <v>46</v>
      </c>
      <c r="C1303" s="102">
        <f t="shared" ref="C1303:C1304" si="1663">A1302</f>
        <v>45248</v>
      </c>
      <c r="D1303" s="50">
        <v>48</v>
      </c>
      <c r="E1303" s="75">
        <v>2885</v>
      </c>
      <c r="F1303" s="75">
        <v>20413</v>
      </c>
      <c r="G1303" s="75">
        <f t="shared" si="1408"/>
        <v>23298</v>
      </c>
      <c r="H1303" s="76">
        <v>5403511</v>
      </c>
      <c r="I1303" s="75">
        <v>217</v>
      </c>
      <c r="M1303" s="92">
        <f t="shared" ref="M1303" si="1664">AVERAGE(E1300:E1303)</f>
        <v>3320.75</v>
      </c>
      <c r="N1303" s="89">
        <f t="shared" ref="N1303" si="1665">AVERAGE(F1300:F1303)</f>
        <v>20780.75</v>
      </c>
      <c r="O1303" s="89">
        <f t="shared" ref="O1303" si="1666">AVERAGE(G1300:G1303)</f>
        <v>24101.5</v>
      </c>
      <c r="P1303" s="89">
        <f t="shared" ref="P1303" si="1667">AVERAGE(H1300:H1303)</f>
        <v>4655177.75</v>
      </c>
      <c r="Q1303" s="89">
        <f t="shared" ref="Q1303" si="1668">AVERAGE(I1300:I1303)</f>
        <v>215.25</v>
      </c>
    </row>
    <row r="1304" spans="1:17">
      <c r="A1304" s="5">
        <v>45262</v>
      </c>
      <c r="B1304" s="8">
        <v>47</v>
      </c>
      <c r="C1304" s="102">
        <f t="shared" si="1663"/>
        <v>45255</v>
      </c>
      <c r="D1304" s="50">
        <v>49</v>
      </c>
      <c r="E1304" s="75">
        <v>5123</v>
      </c>
      <c r="F1304" s="75">
        <v>25288</v>
      </c>
      <c r="G1304" s="75">
        <f t="shared" si="1408"/>
        <v>30411</v>
      </c>
      <c r="H1304" s="76">
        <v>4978589</v>
      </c>
      <c r="I1304" s="75">
        <v>201</v>
      </c>
      <c r="M1304" s="92">
        <f t="shared" ref="M1304:M1305" si="1669">AVERAGE(E1301:E1304)</f>
        <v>3793.25</v>
      </c>
      <c r="N1304" s="89">
        <f t="shared" ref="N1304:N1305" si="1670">AVERAGE(F1301:F1304)</f>
        <v>21902.75</v>
      </c>
      <c r="O1304" s="89">
        <f t="shared" ref="O1304:O1305" si="1671">AVERAGE(G1301:G1304)</f>
        <v>25696</v>
      </c>
      <c r="P1304" s="89">
        <f t="shared" ref="P1304:P1305" si="1672">AVERAGE(H1301:H1304)</f>
        <v>4789458.25</v>
      </c>
      <c r="Q1304" s="89">
        <f t="shared" ref="Q1304:Q1305" si="1673">AVERAGE(I1301:I1304)</f>
        <v>210.75</v>
      </c>
    </row>
    <row r="1305" spans="1:17">
      <c r="A1305" s="5">
        <v>45269</v>
      </c>
      <c r="B1305" s="8">
        <v>48</v>
      </c>
      <c r="C1305" s="102">
        <f t="shared" ref="C1305:C1306" si="1674">A1304</f>
        <v>45262</v>
      </c>
      <c r="D1305" s="50">
        <v>50</v>
      </c>
      <c r="E1305" s="75">
        <v>3765</v>
      </c>
      <c r="F1305" s="75">
        <v>22432</v>
      </c>
      <c r="G1305" s="75">
        <f t="shared" si="1408"/>
        <v>26197</v>
      </c>
      <c r="H1305" s="76">
        <v>5093420</v>
      </c>
      <c r="I1305" s="75">
        <v>225</v>
      </c>
      <c r="M1305" s="92">
        <f t="shared" si="1669"/>
        <v>3783</v>
      </c>
      <c r="N1305" s="89">
        <f t="shared" si="1670"/>
        <v>22137.5</v>
      </c>
      <c r="O1305" s="89">
        <f t="shared" si="1671"/>
        <v>25920.5</v>
      </c>
      <c r="P1305" s="89">
        <f t="shared" si="1672"/>
        <v>4934544.25</v>
      </c>
      <c r="Q1305" s="89">
        <f t="shared" si="1673"/>
        <v>210.75</v>
      </c>
    </row>
    <row r="1306" spans="1:17">
      <c r="A1306" s="5">
        <v>45276</v>
      </c>
      <c r="B1306" s="8">
        <v>49</v>
      </c>
      <c r="C1306" s="102">
        <f t="shared" si="1674"/>
        <v>45269</v>
      </c>
      <c r="D1306" s="50">
        <v>51</v>
      </c>
      <c r="E1306" s="75">
        <v>3766</v>
      </c>
      <c r="F1306" s="75">
        <v>22482</v>
      </c>
      <c r="G1306" s="75">
        <f t="shared" si="1408"/>
        <v>26248</v>
      </c>
      <c r="H1306" s="76">
        <v>5373455</v>
      </c>
      <c r="I1306" s="75">
        <v>243</v>
      </c>
      <c r="M1306" s="92">
        <f t="shared" ref="M1306" si="1675">AVERAGE(E1303:E1306)</f>
        <v>3884.75</v>
      </c>
      <c r="N1306" s="89">
        <f t="shared" ref="N1306" si="1676">AVERAGE(F1303:F1306)</f>
        <v>22653.75</v>
      </c>
      <c r="O1306" s="89">
        <f t="shared" ref="O1306" si="1677">AVERAGE(G1303:G1306)</f>
        <v>26538.5</v>
      </c>
      <c r="P1306" s="89">
        <f t="shared" ref="P1306" si="1678">AVERAGE(H1303:H1306)</f>
        <v>5212243.75</v>
      </c>
      <c r="Q1306" s="89">
        <f t="shared" ref="Q1306" si="1679">AVERAGE(I1303:I1306)</f>
        <v>221.5</v>
      </c>
    </row>
    <row r="1307" spans="1:17">
      <c r="A1307" s="5">
        <v>45283</v>
      </c>
      <c r="B1307" s="8">
        <v>50</v>
      </c>
      <c r="C1307" s="102">
        <f t="shared" ref="C1307:C1311" si="1680">A1306</f>
        <v>45276</v>
      </c>
      <c r="D1307" s="50">
        <v>52</v>
      </c>
      <c r="E1307" s="75">
        <v>4411</v>
      </c>
      <c r="F1307" s="75">
        <v>23473</v>
      </c>
      <c r="G1307" s="75">
        <f t="shared" si="1408"/>
        <v>27884</v>
      </c>
      <c r="H1307" s="76">
        <v>5454112</v>
      </c>
      <c r="I1307" s="75">
        <v>237</v>
      </c>
      <c r="M1307" s="92">
        <f t="shared" ref="M1307:M1308" si="1681">AVERAGE(E1304:E1307)</f>
        <v>4266.25</v>
      </c>
      <c r="N1307" s="89">
        <f t="shared" ref="N1307:N1308" si="1682">AVERAGE(F1304:F1307)</f>
        <v>23418.75</v>
      </c>
      <c r="O1307" s="89">
        <f t="shared" ref="O1307:O1308" si="1683">AVERAGE(G1304:G1307)</f>
        <v>27685</v>
      </c>
      <c r="P1307" s="89">
        <f t="shared" ref="P1307:P1308" si="1684">AVERAGE(H1304:H1307)</f>
        <v>5224894</v>
      </c>
      <c r="Q1307" s="89">
        <f t="shared" ref="Q1307:Q1308" si="1685">AVERAGE(I1304:I1307)</f>
        <v>226.5</v>
      </c>
    </row>
    <row r="1308" spans="1:17">
      <c r="A1308" s="5">
        <v>45290</v>
      </c>
      <c r="B1308" s="8">
        <v>51</v>
      </c>
      <c r="C1308" s="102">
        <f t="shared" si="1680"/>
        <v>45283</v>
      </c>
      <c r="D1308" s="50" t="s">
        <v>158</v>
      </c>
      <c r="E1308" s="75">
        <v>4956</v>
      </c>
      <c r="F1308" s="75">
        <v>27136</v>
      </c>
      <c r="G1308" s="75">
        <f t="shared" si="1408"/>
        <v>32092</v>
      </c>
      <c r="H1308" s="76">
        <v>5629937</v>
      </c>
      <c r="I1308" s="75">
        <v>231</v>
      </c>
      <c r="M1308" s="92">
        <f t="shared" si="1681"/>
        <v>4224.5</v>
      </c>
      <c r="N1308" s="89">
        <f t="shared" si="1682"/>
        <v>23880.75</v>
      </c>
      <c r="O1308" s="89">
        <f t="shared" si="1683"/>
        <v>28105.25</v>
      </c>
      <c r="P1308" s="89">
        <f t="shared" si="1684"/>
        <v>5387731</v>
      </c>
      <c r="Q1308" s="89">
        <f t="shared" si="1685"/>
        <v>234</v>
      </c>
    </row>
    <row r="1309" spans="1:17">
      <c r="A1309" s="5">
        <v>45297</v>
      </c>
      <c r="B1309" s="8">
        <v>52</v>
      </c>
      <c r="C1309" s="102">
        <f t="shared" ref="C1309" si="1686">A1308</f>
        <v>45290</v>
      </c>
      <c r="D1309" s="50">
        <v>2</v>
      </c>
      <c r="E1309" s="75">
        <v>4925</v>
      </c>
      <c r="F1309" s="75">
        <v>27770</v>
      </c>
      <c r="G1309" s="75">
        <f t="shared" si="1408"/>
        <v>32695</v>
      </c>
      <c r="H1309" s="76">
        <v>6524354</v>
      </c>
      <c r="I1309" s="75">
        <v>234</v>
      </c>
      <c r="M1309" s="92">
        <f t="shared" ref="M1309" si="1687">AVERAGE(E1306:E1309)</f>
        <v>4514.5</v>
      </c>
      <c r="N1309" s="89">
        <f t="shared" ref="N1309" si="1688">AVERAGE(F1306:F1309)</f>
        <v>25215.25</v>
      </c>
      <c r="O1309" s="89">
        <f t="shared" ref="O1309" si="1689">AVERAGE(G1306:G1309)</f>
        <v>29729.75</v>
      </c>
      <c r="P1309" s="89">
        <f t="shared" ref="P1309" si="1690">AVERAGE(H1306:H1309)</f>
        <v>5745464.5</v>
      </c>
      <c r="Q1309" s="89">
        <f t="shared" ref="Q1309" si="1691">AVERAGE(I1306:I1309)</f>
        <v>236.25</v>
      </c>
    </row>
    <row r="1310" spans="1:17">
      <c r="A1310" s="5">
        <v>45304</v>
      </c>
      <c r="B1310" s="8">
        <v>1</v>
      </c>
      <c r="C1310" s="102">
        <f t="shared" si="1680"/>
        <v>45297</v>
      </c>
      <c r="D1310" s="50">
        <v>3</v>
      </c>
      <c r="E1310" s="75">
        <v>5237</v>
      </c>
      <c r="F1310" s="75">
        <v>29271</v>
      </c>
      <c r="G1310" s="75">
        <f t="shared" si="1408"/>
        <v>34508</v>
      </c>
      <c r="H1310" s="76">
        <v>6321021</v>
      </c>
      <c r="I1310" s="75">
        <v>250</v>
      </c>
      <c r="M1310" s="92">
        <f t="shared" ref="M1310" si="1692">AVERAGE(E1307:E1310)</f>
        <v>4882.25</v>
      </c>
      <c r="N1310" s="89">
        <f t="shared" ref="N1310" si="1693">AVERAGE(F1307:F1310)</f>
        <v>26912.5</v>
      </c>
      <c r="O1310" s="89">
        <f t="shared" ref="O1310" si="1694">AVERAGE(G1307:G1310)</f>
        <v>31794.75</v>
      </c>
      <c r="P1310" s="89">
        <f t="shared" ref="P1310" si="1695">AVERAGE(H1307:H1310)</f>
        <v>5982356</v>
      </c>
      <c r="Q1310" s="89">
        <f t="shared" ref="Q1310" si="1696">AVERAGE(I1307:I1310)</f>
        <v>238</v>
      </c>
    </row>
    <row r="1311" spans="1:17">
      <c r="A1311" s="5">
        <v>45311</v>
      </c>
      <c r="B1311" s="8">
        <v>2</v>
      </c>
      <c r="C1311" s="102">
        <f t="shared" si="1680"/>
        <v>45304</v>
      </c>
      <c r="D1311" s="50">
        <v>4</v>
      </c>
      <c r="E1311" s="75">
        <v>3996</v>
      </c>
      <c r="F1311" s="75">
        <v>27005</v>
      </c>
      <c r="G1311" s="75">
        <f t="shared" si="1408"/>
        <v>31001</v>
      </c>
      <c r="H1311" s="76">
        <v>6945946</v>
      </c>
      <c r="I1311" s="75">
        <v>275</v>
      </c>
      <c r="M1311" s="92">
        <f t="shared" ref="M1311:M1312" si="1697">AVERAGE(E1308:E1311)</f>
        <v>4778.5</v>
      </c>
      <c r="N1311" s="89">
        <f t="shared" ref="N1311:N1312" si="1698">AVERAGE(F1308:F1311)</f>
        <v>27795.5</v>
      </c>
      <c r="O1311" s="89">
        <f t="shared" ref="O1311:O1312" si="1699">AVERAGE(G1308:G1311)</f>
        <v>32574</v>
      </c>
      <c r="P1311" s="89">
        <f t="shared" ref="P1311:P1312" si="1700">AVERAGE(H1308:H1311)</f>
        <v>6355314.5</v>
      </c>
      <c r="Q1311" s="89">
        <f t="shared" ref="Q1311:Q1314" si="1701">AVERAGE(I1308:I1311)</f>
        <v>247.5</v>
      </c>
    </row>
    <row r="1312" spans="1:17">
      <c r="A1312" s="5">
        <v>45318</v>
      </c>
      <c r="B1312" s="8">
        <v>3</v>
      </c>
      <c r="C1312" s="102">
        <f t="shared" ref="C1312" si="1702">A1311</f>
        <v>45311</v>
      </c>
      <c r="D1312" s="50">
        <v>5</v>
      </c>
      <c r="E1312" s="75">
        <v>4078</v>
      </c>
      <c r="F1312" s="75">
        <v>28011</v>
      </c>
      <c r="G1312" s="75">
        <f t="shared" si="1408"/>
        <v>32089</v>
      </c>
      <c r="H1312" s="76">
        <v>6792134</v>
      </c>
      <c r="I1312" s="75">
        <v>261</v>
      </c>
      <c r="M1312" s="92">
        <f t="shared" si="1697"/>
        <v>4559</v>
      </c>
      <c r="N1312" s="89">
        <f t="shared" si="1698"/>
        <v>28014.25</v>
      </c>
      <c r="O1312" s="89">
        <f t="shared" si="1699"/>
        <v>32573.25</v>
      </c>
      <c r="P1312" s="89">
        <f t="shared" si="1700"/>
        <v>6645863.75</v>
      </c>
      <c r="Q1312" s="89">
        <f t="shared" si="1701"/>
        <v>255</v>
      </c>
    </row>
    <row r="1313" spans="1:17">
      <c r="A1313" s="5">
        <v>45325</v>
      </c>
      <c r="B1313" s="8">
        <v>4</v>
      </c>
      <c r="C1313" s="102">
        <f>A1312</f>
        <v>45318</v>
      </c>
      <c r="D1313" s="50">
        <v>6</v>
      </c>
      <c r="E1313" s="75">
        <v>3503</v>
      </c>
      <c r="F1313" s="75">
        <v>28447</v>
      </c>
      <c r="G1313" s="75">
        <f t="shared" ref="G1313:G1438" si="1703">E1313+F1313</f>
        <v>31950</v>
      </c>
      <c r="H1313" s="76">
        <v>6686674</v>
      </c>
      <c r="I1313" s="75">
        <v>260</v>
      </c>
      <c r="M1313" s="92">
        <f t="shared" ref="M1313:N1315" si="1704">AVERAGE(E1310:E1313)</f>
        <v>4203.5</v>
      </c>
      <c r="N1313" s="89">
        <f t="shared" si="1704"/>
        <v>28183.5</v>
      </c>
      <c r="O1313" s="89">
        <f t="shared" ref="O1313:O1314" si="1705">AVERAGE(G1310:G1313)</f>
        <v>32387</v>
      </c>
      <c r="P1313" s="89">
        <f t="shared" ref="P1313:P1314" si="1706">AVERAGE(H1310:H1313)</f>
        <v>6686443.75</v>
      </c>
      <c r="Q1313" s="89">
        <f t="shared" si="1701"/>
        <v>261.5</v>
      </c>
    </row>
    <row r="1314" spans="1:17">
      <c r="A1314" s="5">
        <v>45332</v>
      </c>
      <c r="B1314" s="8">
        <v>5</v>
      </c>
      <c r="C1314" s="102">
        <f t="shared" ref="C1314:C1315" si="1707">A1313</f>
        <v>45325</v>
      </c>
      <c r="D1314" s="50">
        <v>7</v>
      </c>
      <c r="E1314" s="75">
        <v>3221</v>
      </c>
      <c r="F1314" s="75">
        <v>27757</v>
      </c>
      <c r="G1314" s="75">
        <f t="shared" si="1703"/>
        <v>30978</v>
      </c>
      <c r="H1314" s="76">
        <v>6607729</v>
      </c>
      <c r="I1314" s="75">
        <v>270</v>
      </c>
      <c r="M1314" s="92">
        <f t="shared" si="1704"/>
        <v>3699.5</v>
      </c>
      <c r="N1314" s="89">
        <f t="shared" si="1704"/>
        <v>27805</v>
      </c>
      <c r="O1314" s="89">
        <f t="shared" si="1705"/>
        <v>31504.5</v>
      </c>
      <c r="P1314" s="89">
        <f t="shared" si="1706"/>
        <v>6758120.75</v>
      </c>
      <c r="Q1314" s="89">
        <f t="shared" si="1701"/>
        <v>266.5</v>
      </c>
    </row>
    <row r="1315" spans="1:17">
      <c r="A1315" s="5">
        <v>45339</v>
      </c>
      <c r="B1315" s="8">
        <v>6</v>
      </c>
      <c r="C1315" s="102">
        <f t="shared" si="1707"/>
        <v>45332</v>
      </c>
      <c r="D1315" s="50">
        <v>8</v>
      </c>
      <c r="E1315" s="75">
        <v>2861</v>
      </c>
      <c r="F1315" s="75">
        <v>27131</v>
      </c>
      <c r="G1315" s="75">
        <f t="shared" si="1703"/>
        <v>29992</v>
      </c>
      <c r="H1315" s="76">
        <v>6571857</v>
      </c>
      <c r="I1315" s="75">
        <v>229</v>
      </c>
      <c r="M1315" s="92">
        <f t="shared" si="1704"/>
        <v>3415.75</v>
      </c>
      <c r="N1315" s="89">
        <f t="shared" si="1704"/>
        <v>27836.5</v>
      </c>
      <c r="O1315" s="89">
        <f t="shared" ref="O1315" si="1708">AVERAGE(G1312:G1315)</f>
        <v>31252.25</v>
      </c>
      <c r="P1315" s="89">
        <f t="shared" ref="P1315" si="1709">AVERAGE(H1312:H1315)</f>
        <v>6664598.5</v>
      </c>
      <c r="Q1315" s="89">
        <f t="shared" ref="Q1315" si="1710">AVERAGE(I1312:I1315)</f>
        <v>255</v>
      </c>
    </row>
    <row r="1316" spans="1:17">
      <c r="A1316" s="5">
        <v>45346</v>
      </c>
      <c r="B1316" s="8">
        <v>7</v>
      </c>
      <c r="C1316" s="102">
        <f t="shared" ref="C1316:C1317" si="1711">A1315</f>
        <v>45339</v>
      </c>
      <c r="D1316" s="50">
        <v>9</v>
      </c>
      <c r="E1316" s="75">
        <v>2594</v>
      </c>
      <c r="F1316" s="75">
        <v>26379</v>
      </c>
      <c r="G1316" s="75">
        <f t="shared" si="1703"/>
        <v>28973</v>
      </c>
      <c r="H1316" s="76">
        <v>6465604</v>
      </c>
      <c r="I1316" s="75">
        <v>262</v>
      </c>
      <c r="M1316" s="92">
        <f t="shared" ref="M1316" si="1712">AVERAGE(E1313:E1316)</f>
        <v>3044.75</v>
      </c>
      <c r="N1316" s="89">
        <f t="shared" ref="N1316" si="1713">AVERAGE(F1313:F1316)</f>
        <v>27428.5</v>
      </c>
      <c r="O1316" s="89">
        <f t="shared" ref="O1316" si="1714">AVERAGE(G1313:G1316)</f>
        <v>30473.25</v>
      </c>
      <c r="P1316" s="89">
        <f t="shared" ref="P1316" si="1715">AVERAGE(H1313:H1316)</f>
        <v>6582966</v>
      </c>
      <c r="Q1316" s="89">
        <f t="shared" ref="Q1316" si="1716">AVERAGE(I1313:I1316)</f>
        <v>255.25</v>
      </c>
    </row>
    <row r="1317" spans="1:17">
      <c r="A1317" s="5">
        <v>45353</v>
      </c>
      <c r="B1317" s="8">
        <v>8</v>
      </c>
      <c r="C1317" s="102">
        <f t="shared" si="1711"/>
        <v>45346</v>
      </c>
      <c r="D1317" s="50">
        <v>10</v>
      </c>
      <c r="E1317" s="75">
        <v>2451</v>
      </c>
      <c r="F1317" s="75">
        <v>25154</v>
      </c>
      <c r="G1317" s="75">
        <f t="shared" si="1703"/>
        <v>27605</v>
      </c>
      <c r="H1317" s="76">
        <v>6542500</v>
      </c>
      <c r="I1317" s="75">
        <v>235</v>
      </c>
      <c r="M1317" s="92">
        <f>AVERAGE(E1314:E1317)</f>
        <v>2781.75</v>
      </c>
      <c r="N1317" s="89">
        <f t="shared" ref="N1317" si="1717">AVERAGE(F1314:F1317)</f>
        <v>26605.25</v>
      </c>
      <c r="O1317" s="89">
        <f t="shared" ref="O1317" si="1718">AVERAGE(G1314:G1317)</f>
        <v>29387</v>
      </c>
      <c r="P1317" s="89">
        <f t="shared" ref="P1317" si="1719">AVERAGE(H1314:H1317)</f>
        <v>6546922.5</v>
      </c>
      <c r="Q1317" s="89">
        <f t="shared" ref="Q1317" si="1720">AVERAGE(I1314:I1317)</f>
        <v>249</v>
      </c>
    </row>
    <row r="1318" spans="1:17">
      <c r="A1318" s="5">
        <v>45360</v>
      </c>
      <c r="B1318" s="8">
        <v>9</v>
      </c>
      <c r="C1318" s="102">
        <f t="shared" ref="C1318:C1319" si="1721">A1317</f>
        <v>45353</v>
      </c>
      <c r="D1318" s="50">
        <v>11</v>
      </c>
      <c r="E1318" s="75">
        <v>2878</v>
      </c>
      <c r="F1318" s="75">
        <v>26237</v>
      </c>
      <c r="G1318" s="75">
        <f t="shared" si="1703"/>
        <v>29115</v>
      </c>
      <c r="H1318" s="76">
        <v>6253064</v>
      </c>
      <c r="I1318" s="75">
        <v>250</v>
      </c>
      <c r="M1318" s="92">
        <f>AVERAGE(E1315:E1318)</f>
        <v>2696</v>
      </c>
      <c r="N1318" s="89">
        <f t="shared" ref="N1318" si="1722">AVERAGE(F1315:F1318)</f>
        <v>26225.25</v>
      </c>
      <c r="O1318" s="89">
        <f t="shared" ref="O1318" si="1723">AVERAGE(G1315:G1318)</f>
        <v>28921.25</v>
      </c>
      <c r="P1318" s="89">
        <f t="shared" ref="P1318" si="1724">AVERAGE(H1315:H1318)</f>
        <v>6458256.25</v>
      </c>
      <c r="Q1318" s="89">
        <f t="shared" ref="Q1318" si="1725">AVERAGE(I1315:I1318)</f>
        <v>244</v>
      </c>
    </row>
    <row r="1319" spans="1:17">
      <c r="A1319" s="5">
        <v>45367</v>
      </c>
      <c r="B1319" s="8">
        <v>10</v>
      </c>
      <c r="C1319" s="102">
        <f t="shared" si="1721"/>
        <v>45360</v>
      </c>
      <c r="D1319" s="50">
        <v>12</v>
      </c>
      <c r="E1319" s="75">
        <v>2450</v>
      </c>
      <c r="F1319" s="75">
        <v>24399</v>
      </c>
      <c r="G1319" s="75">
        <f t="shared" si="1703"/>
        <v>26849</v>
      </c>
      <c r="H1319" s="76">
        <v>5811190</v>
      </c>
      <c r="I1319" s="75">
        <v>253</v>
      </c>
      <c r="M1319" s="92">
        <f t="shared" ref="M1319:M1320" si="1726">AVERAGE(E1316:E1319)</f>
        <v>2593.25</v>
      </c>
      <c r="N1319" s="89">
        <f t="shared" ref="N1319:N1320" si="1727">AVERAGE(F1316:F1319)</f>
        <v>25542.25</v>
      </c>
      <c r="O1319" s="89">
        <f t="shared" ref="O1319:O1320" si="1728">AVERAGE(G1316:G1319)</f>
        <v>28135.5</v>
      </c>
      <c r="P1319" s="89">
        <f t="shared" ref="P1319:P1320" si="1729">AVERAGE(H1316:H1319)</f>
        <v>6268089.5</v>
      </c>
      <c r="Q1319" s="89">
        <f t="shared" ref="Q1319:Q1320" si="1730">AVERAGE(I1316:I1319)</f>
        <v>250</v>
      </c>
    </row>
    <row r="1320" spans="1:17">
      <c r="A1320" s="5">
        <v>45374</v>
      </c>
      <c r="B1320" s="8">
        <v>11</v>
      </c>
      <c r="C1320" s="102">
        <f t="shared" ref="C1320:C1321" si="1731">A1319</f>
        <v>45367</v>
      </c>
      <c r="D1320" s="50">
        <v>13</v>
      </c>
      <c r="E1320" s="75">
        <v>3137</v>
      </c>
      <c r="F1320" s="75">
        <v>23862</v>
      </c>
      <c r="G1320" s="75">
        <f t="shared" si="1703"/>
        <v>26999</v>
      </c>
      <c r="H1320" s="76">
        <v>5633762</v>
      </c>
      <c r="I1320" s="75">
        <v>208</v>
      </c>
      <c r="M1320" s="92">
        <f t="shared" si="1726"/>
        <v>2729</v>
      </c>
      <c r="N1320" s="89">
        <f t="shared" si="1727"/>
        <v>24913</v>
      </c>
      <c r="O1320" s="89">
        <f t="shared" si="1728"/>
        <v>27642</v>
      </c>
      <c r="P1320" s="89">
        <f t="shared" si="1729"/>
        <v>6060129</v>
      </c>
      <c r="Q1320" s="89">
        <f t="shared" si="1730"/>
        <v>236.5</v>
      </c>
    </row>
    <row r="1321" spans="1:17">
      <c r="A1321" s="5">
        <v>45381</v>
      </c>
      <c r="B1321" s="8">
        <v>12</v>
      </c>
      <c r="C1321" s="102">
        <f t="shared" si="1731"/>
        <v>45374</v>
      </c>
      <c r="D1321" s="50">
        <v>14</v>
      </c>
      <c r="E1321" s="75">
        <v>2791</v>
      </c>
      <c r="F1321" s="75">
        <v>23988</v>
      </c>
      <c r="G1321" s="75">
        <f t="shared" si="1703"/>
        <v>26779</v>
      </c>
      <c r="H1321" s="76">
        <v>6137712</v>
      </c>
      <c r="I1321" s="75">
        <v>217</v>
      </c>
      <c r="M1321" s="92">
        <f t="shared" ref="M1321:M1322" si="1732">AVERAGE(E1318:E1321)</f>
        <v>2814</v>
      </c>
      <c r="N1321" s="89">
        <f t="shared" ref="N1321:N1322" si="1733">AVERAGE(F1318:F1321)</f>
        <v>24621.5</v>
      </c>
      <c r="O1321" s="89">
        <f t="shared" ref="O1321:O1322" si="1734">AVERAGE(G1318:G1321)</f>
        <v>27435.5</v>
      </c>
      <c r="P1321" s="89">
        <f t="shared" ref="P1321:P1322" si="1735">AVERAGE(H1318:H1321)</f>
        <v>5958932</v>
      </c>
      <c r="Q1321" s="89">
        <f t="shared" ref="Q1321:Q1322" si="1736">AVERAGE(I1318:I1321)</f>
        <v>232</v>
      </c>
    </row>
    <row r="1322" spans="1:17">
      <c r="A1322" s="5">
        <v>45388</v>
      </c>
      <c r="B1322" s="8">
        <v>13</v>
      </c>
      <c r="C1322" s="102">
        <f t="shared" ref="C1322:C1323" si="1737">A1321</f>
        <v>45381</v>
      </c>
      <c r="D1322" s="50">
        <v>15</v>
      </c>
      <c r="E1322" s="75">
        <v>2643</v>
      </c>
      <c r="F1322" s="75">
        <v>23975</v>
      </c>
      <c r="G1322" s="75">
        <f t="shared" si="1703"/>
        <v>26618</v>
      </c>
      <c r="H1322" s="76">
        <v>5690378</v>
      </c>
      <c r="I1322" s="75">
        <v>225</v>
      </c>
      <c r="M1322" s="92">
        <f t="shared" si="1732"/>
        <v>2755.25</v>
      </c>
      <c r="N1322" s="89">
        <f t="shared" si="1733"/>
        <v>24056</v>
      </c>
      <c r="O1322" s="89">
        <f t="shared" si="1734"/>
        <v>26811.25</v>
      </c>
      <c r="P1322" s="89">
        <f t="shared" si="1735"/>
        <v>5818260.5</v>
      </c>
      <c r="Q1322" s="89">
        <f t="shared" si="1736"/>
        <v>225.75</v>
      </c>
    </row>
    <row r="1323" spans="1:17">
      <c r="A1323" s="5">
        <v>45395</v>
      </c>
      <c r="B1323" s="8">
        <v>14</v>
      </c>
      <c r="C1323" s="102">
        <f t="shared" si="1737"/>
        <v>45388</v>
      </c>
      <c r="D1323" s="50">
        <v>16</v>
      </c>
      <c r="E1323" s="75">
        <v>3083</v>
      </c>
      <c r="F1323" s="75">
        <v>23195</v>
      </c>
      <c r="G1323" s="75">
        <f t="shared" si="1703"/>
        <v>26278</v>
      </c>
      <c r="H1323" s="76">
        <v>5231625</v>
      </c>
      <c r="I1323" s="75">
        <v>267</v>
      </c>
      <c r="M1323" s="92">
        <f t="shared" ref="M1323" si="1738">AVERAGE(E1320:E1323)</f>
        <v>2913.5</v>
      </c>
      <c r="N1323" s="89">
        <f t="shared" ref="N1323" si="1739">AVERAGE(F1320:F1323)</f>
        <v>23755</v>
      </c>
      <c r="O1323" s="89">
        <f t="shared" ref="O1323" si="1740">AVERAGE(G1320:G1323)</f>
        <v>26668.5</v>
      </c>
      <c r="P1323" s="89">
        <f t="shared" ref="P1323" si="1741">AVERAGE(H1320:H1323)</f>
        <v>5673369.25</v>
      </c>
      <c r="Q1323" s="89">
        <f t="shared" ref="Q1323" si="1742">AVERAGE(I1320:I1323)</f>
        <v>229.25</v>
      </c>
    </row>
    <row r="1324" spans="1:17">
      <c r="A1324" s="5">
        <v>45402</v>
      </c>
      <c r="B1324" s="8">
        <v>15</v>
      </c>
      <c r="C1324" s="102">
        <f t="shared" ref="C1324:C1325" si="1743">A1323</f>
        <v>45395</v>
      </c>
      <c r="D1324" s="50">
        <v>17</v>
      </c>
      <c r="E1324" s="75">
        <v>2453</v>
      </c>
      <c r="F1324" s="75">
        <v>21745</v>
      </c>
      <c r="G1324" s="75">
        <f t="shared" si="1703"/>
        <v>24198</v>
      </c>
      <c r="H1324" s="76">
        <v>4956347</v>
      </c>
      <c r="I1324" s="75">
        <v>256</v>
      </c>
      <c r="M1324" s="92">
        <f t="shared" ref="M1324" si="1744">AVERAGE(E1321:E1324)</f>
        <v>2742.5</v>
      </c>
      <c r="N1324" s="89">
        <f t="shared" ref="N1324" si="1745">AVERAGE(F1321:F1324)</f>
        <v>23225.75</v>
      </c>
      <c r="O1324" s="89">
        <f t="shared" ref="O1324" si="1746">AVERAGE(G1321:G1324)</f>
        <v>25968.25</v>
      </c>
      <c r="P1324" s="89">
        <f t="shared" ref="P1324" si="1747">AVERAGE(H1321:H1324)</f>
        <v>5504015.5</v>
      </c>
      <c r="Q1324" s="89">
        <f t="shared" ref="Q1324" si="1748">AVERAGE(I1321:I1324)</f>
        <v>241.25</v>
      </c>
    </row>
    <row r="1325" spans="1:17">
      <c r="A1325" s="5">
        <v>45409</v>
      </c>
      <c r="B1325" s="8">
        <v>16</v>
      </c>
      <c r="C1325" s="102">
        <f t="shared" si="1743"/>
        <v>45402</v>
      </c>
      <c r="D1325" s="50">
        <v>18</v>
      </c>
      <c r="E1325" s="75">
        <v>2344</v>
      </c>
      <c r="F1325" s="75">
        <v>20331</v>
      </c>
      <c r="G1325" s="75">
        <f t="shared" si="1703"/>
        <v>22675</v>
      </c>
      <c r="H1325" s="76">
        <v>4699225</v>
      </c>
      <c r="I1325" s="75">
        <v>240</v>
      </c>
      <c r="M1325" s="92">
        <f t="shared" ref="M1325" si="1749">AVERAGE(E1322:E1325)</f>
        <v>2630.75</v>
      </c>
      <c r="N1325" s="89">
        <f t="shared" ref="N1325" si="1750">AVERAGE(F1322:F1325)</f>
        <v>22311.5</v>
      </c>
      <c r="O1325" s="89">
        <f t="shared" ref="O1325" si="1751">AVERAGE(G1322:G1325)</f>
        <v>24942.25</v>
      </c>
      <c r="P1325" s="89">
        <f t="shared" ref="P1325" si="1752">AVERAGE(H1322:H1325)</f>
        <v>5144393.75</v>
      </c>
      <c r="Q1325" s="89">
        <f t="shared" ref="Q1325" si="1753">AVERAGE(I1322:I1325)</f>
        <v>247</v>
      </c>
    </row>
    <row r="1326" spans="1:17">
      <c r="A1326" s="5">
        <v>45416</v>
      </c>
      <c r="B1326" s="8">
        <v>17</v>
      </c>
      <c r="C1326" s="102">
        <f t="shared" ref="C1326:C1327" si="1754">A1325</f>
        <v>45409</v>
      </c>
      <c r="D1326" s="50">
        <v>19</v>
      </c>
      <c r="E1326" s="75">
        <v>4711</v>
      </c>
      <c r="F1326" s="75">
        <v>19795</v>
      </c>
      <c r="G1326" s="75">
        <f t="shared" si="1703"/>
        <v>24506</v>
      </c>
      <c r="H1326" s="76">
        <v>4611964</v>
      </c>
      <c r="I1326" s="75">
        <v>269</v>
      </c>
      <c r="M1326" s="92">
        <f t="shared" ref="M1326" si="1755">AVERAGE(E1323:E1326)</f>
        <v>3147.75</v>
      </c>
      <c r="N1326" s="89">
        <f t="shared" ref="N1326" si="1756">AVERAGE(F1323:F1326)</f>
        <v>21266.5</v>
      </c>
      <c r="O1326" s="89">
        <f t="shared" ref="O1326" si="1757">AVERAGE(G1323:G1326)</f>
        <v>24414.25</v>
      </c>
      <c r="P1326" s="89">
        <f t="shared" ref="P1326" si="1758">AVERAGE(H1323:H1326)</f>
        <v>4874790.25</v>
      </c>
      <c r="Q1326" s="89">
        <f t="shared" ref="Q1326" si="1759">AVERAGE(I1323:I1326)</f>
        <v>258</v>
      </c>
    </row>
    <row r="1327" spans="1:17">
      <c r="A1327" s="5">
        <v>45423</v>
      </c>
      <c r="B1327" s="8">
        <v>18</v>
      </c>
      <c r="C1327" s="102">
        <f t="shared" si="1754"/>
        <v>45416</v>
      </c>
      <c r="D1327" s="50">
        <v>20</v>
      </c>
      <c r="E1327" s="75">
        <v>3632</v>
      </c>
      <c r="F1327" s="75">
        <v>22119</v>
      </c>
      <c r="G1327" s="75">
        <f t="shared" si="1703"/>
        <v>25751</v>
      </c>
      <c r="H1327" s="76">
        <v>4624165</v>
      </c>
      <c r="I1327" s="75">
        <v>292</v>
      </c>
      <c r="M1327" s="92">
        <f t="shared" ref="M1327:M1328" si="1760">AVERAGE(E1324:E1327)</f>
        <v>3285</v>
      </c>
      <c r="N1327" s="89">
        <f t="shared" ref="N1327:N1328" si="1761">AVERAGE(F1324:F1327)</f>
        <v>20997.5</v>
      </c>
      <c r="O1327" s="89">
        <f t="shared" ref="O1327:O1328" si="1762">AVERAGE(G1324:G1327)</f>
        <v>24282.5</v>
      </c>
      <c r="P1327" s="89">
        <f t="shared" ref="P1327:P1328" si="1763">AVERAGE(H1324:H1327)</f>
        <v>4722925.25</v>
      </c>
      <c r="Q1327" s="89">
        <f t="shared" ref="Q1327:Q1328" si="1764">AVERAGE(I1324:I1327)</f>
        <v>264.25</v>
      </c>
    </row>
    <row r="1328" spans="1:17">
      <c r="A1328" s="5">
        <v>45430</v>
      </c>
      <c r="B1328" s="8">
        <v>19</v>
      </c>
      <c r="C1328" s="102">
        <f t="shared" ref="C1328:C1329" si="1765">A1327</f>
        <v>45423</v>
      </c>
      <c r="D1328" s="50">
        <v>21</v>
      </c>
      <c r="E1328" s="75">
        <v>2527</v>
      </c>
      <c r="F1328" s="75">
        <v>20140</v>
      </c>
      <c r="G1328" s="75">
        <f t="shared" si="1703"/>
        <v>22667</v>
      </c>
      <c r="H1328" s="76">
        <v>4490573</v>
      </c>
      <c r="I1328" s="75">
        <v>254</v>
      </c>
      <c r="M1328" s="92">
        <f t="shared" si="1760"/>
        <v>3303.5</v>
      </c>
      <c r="N1328" s="89">
        <f t="shared" si="1761"/>
        <v>20596.25</v>
      </c>
      <c r="O1328" s="89">
        <f t="shared" si="1762"/>
        <v>23899.75</v>
      </c>
      <c r="P1328" s="89">
        <f t="shared" si="1763"/>
        <v>4606481.75</v>
      </c>
      <c r="Q1328" s="89">
        <f t="shared" si="1764"/>
        <v>263.75</v>
      </c>
    </row>
    <row r="1329" spans="1:17">
      <c r="A1329" s="5">
        <v>45437</v>
      </c>
      <c r="B1329" s="8">
        <v>20</v>
      </c>
      <c r="C1329" s="102">
        <f t="shared" si="1765"/>
        <v>45430</v>
      </c>
      <c r="D1329" s="50">
        <v>22</v>
      </c>
      <c r="E1329" s="75">
        <v>2595</v>
      </c>
      <c r="F1329" s="75">
        <v>19548</v>
      </c>
      <c r="G1329" s="75">
        <f t="shared" si="1703"/>
        <v>22143</v>
      </c>
      <c r="H1329" s="76">
        <v>4367418</v>
      </c>
      <c r="I1329" s="75">
        <v>252</v>
      </c>
      <c r="M1329" s="92">
        <f t="shared" ref="M1329" si="1766">AVERAGE(E1326:E1329)</f>
        <v>3366.25</v>
      </c>
      <c r="N1329" s="89">
        <f t="shared" ref="N1329" si="1767">AVERAGE(F1326:F1329)</f>
        <v>20400.5</v>
      </c>
      <c r="O1329" s="89">
        <f t="shared" ref="O1329" si="1768">AVERAGE(G1326:G1329)</f>
        <v>23766.75</v>
      </c>
      <c r="P1329" s="89">
        <f t="shared" ref="P1329" si="1769">AVERAGE(H1326:H1329)</f>
        <v>4523530</v>
      </c>
      <c r="Q1329" s="89">
        <f t="shared" ref="Q1329" si="1770">AVERAGE(I1326:I1329)</f>
        <v>266.75</v>
      </c>
    </row>
    <row r="1330" spans="1:17">
      <c r="A1330" s="5">
        <v>45444</v>
      </c>
      <c r="B1330" s="8">
        <v>21</v>
      </c>
      <c r="C1330" s="102">
        <f t="shared" ref="C1330:C1331" si="1771">A1329</f>
        <v>45437</v>
      </c>
      <c r="D1330" s="50">
        <v>23</v>
      </c>
      <c r="E1330" s="75">
        <v>2339</v>
      </c>
      <c r="F1330" s="75">
        <v>19395</v>
      </c>
      <c r="G1330" s="75">
        <f t="shared" si="1703"/>
        <v>21734</v>
      </c>
      <c r="H1330" s="76">
        <v>4490134</v>
      </c>
      <c r="I1330" s="75">
        <v>258</v>
      </c>
      <c r="M1330" s="92">
        <f t="shared" ref="M1330" si="1772">AVERAGE(E1327:E1330)</f>
        <v>2773.25</v>
      </c>
      <c r="N1330" s="89">
        <f t="shared" ref="N1330" si="1773">AVERAGE(F1327:F1330)</f>
        <v>20300.5</v>
      </c>
      <c r="O1330" s="89">
        <f t="shared" ref="O1330" si="1774">AVERAGE(G1327:G1330)</f>
        <v>23073.75</v>
      </c>
      <c r="P1330" s="89">
        <f t="shared" ref="P1330" si="1775">AVERAGE(H1327:H1330)</f>
        <v>4493072.5</v>
      </c>
      <c r="Q1330" s="89">
        <f t="shared" ref="Q1330" si="1776">AVERAGE(I1327:I1330)</f>
        <v>264</v>
      </c>
    </row>
    <row r="1331" spans="1:17">
      <c r="A1331" s="5">
        <v>45451</v>
      </c>
      <c r="B1331" s="8">
        <v>22</v>
      </c>
      <c r="C1331" s="102">
        <f t="shared" si="1771"/>
        <v>45444</v>
      </c>
      <c r="D1331" s="50">
        <v>24</v>
      </c>
      <c r="E1331" s="75">
        <v>3442</v>
      </c>
      <c r="F1331" s="75">
        <v>20168</v>
      </c>
      <c r="G1331" s="75">
        <f t="shared" si="1703"/>
        <v>23610</v>
      </c>
      <c r="H1331" s="76">
        <v>4449750</v>
      </c>
      <c r="I1331" s="75">
        <v>249</v>
      </c>
      <c r="M1331" s="92">
        <f t="shared" ref="M1331:M1332" si="1777">AVERAGE(E1328:E1331)</f>
        <v>2725.75</v>
      </c>
      <c r="N1331" s="89">
        <f t="shared" ref="N1331:N1332" si="1778">AVERAGE(F1328:F1331)</f>
        <v>19812.75</v>
      </c>
      <c r="O1331" s="89">
        <f t="shared" ref="O1331:O1332" si="1779">AVERAGE(G1328:G1331)</f>
        <v>22538.5</v>
      </c>
      <c r="P1331" s="89">
        <f t="shared" ref="P1331:P1332" si="1780">AVERAGE(H1328:H1331)</f>
        <v>4449468.75</v>
      </c>
      <c r="Q1331" s="89">
        <f t="shared" ref="Q1331:Q1332" si="1781">AVERAGE(I1328:I1331)</f>
        <v>253.25</v>
      </c>
    </row>
    <row r="1332" spans="1:17">
      <c r="A1332" s="5">
        <v>45458</v>
      </c>
      <c r="B1332" s="8">
        <v>23</v>
      </c>
      <c r="C1332" s="102">
        <f t="shared" ref="C1332:C1333" si="1782">A1331</f>
        <v>45451</v>
      </c>
      <c r="D1332" s="50">
        <v>25</v>
      </c>
      <c r="E1332" s="75">
        <v>3087</v>
      </c>
      <c r="F1332" s="75">
        <v>19509</v>
      </c>
      <c r="G1332" s="75">
        <f t="shared" si="1703"/>
        <v>22596</v>
      </c>
      <c r="H1332" s="76">
        <v>4324039</v>
      </c>
      <c r="I1332" s="75">
        <v>328</v>
      </c>
      <c r="M1332" s="92">
        <f t="shared" si="1777"/>
        <v>2865.75</v>
      </c>
      <c r="N1332" s="89">
        <f t="shared" si="1778"/>
        <v>19655</v>
      </c>
      <c r="O1332" s="89">
        <f t="shared" si="1779"/>
        <v>22520.75</v>
      </c>
      <c r="P1332" s="89">
        <f t="shared" si="1780"/>
        <v>4407835.25</v>
      </c>
      <c r="Q1332" s="89">
        <f t="shared" si="1781"/>
        <v>271.75</v>
      </c>
    </row>
    <row r="1333" spans="1:17">
      <c r="A1333" s="5">
        <v>45465</v>
      </c>
      <c r="B1333" s="8">
        <v>24</v>
      </c>
      <c r="C1333" s="102">
        <f t="shared" si="1782"/>
        <v>45458</v>
      </c>
      <c r="D1333" s="50">
        <v>26</v>
      </c>
      <c r="E1333" s="75">
        <v>2967</v>
      </c>
      <c r="F1333" s="75">
        <v>19369</v>
      </c>
      <c r="G1333" s="75">
        <f t="shared" si="1703"/>
        <v>22336</v>
      </c>
      <c r="H1333" s="76">
        <v>4290282</v>
      </c>
      <c r="I1333" s="75">
        <v>247</v>
      </c>
      <c r="M1333" s="92">
        <f t="shared" ref="M1333" si="1783">AVERAGE(E1330:E1333)</f>
        <v>2958.75</v>
      </c>
      <c r="N1333" s="89">
        <f t="shared" ref="N1333" si="1784">AVERAGE(F1330:F1333)</f>
        <v>19610.25</v>
      </c>
      <c r="O1333" s="89">
        <f t="shared" ref="O1333" si="1785">AVERAGE(G1330:G1333)</f>
        <v>22569</v>
      </c>
      <c r="P1333" s="89">
        <f t="shared" ref="P1333" si="1786">AVERAGE(H1330:H1333)</f>
        <v>4388551.25</v>
      </c>
      <c r="Q1333" s="89">
        <f t="shared" ref="Q1333" si="1787">AVERAGE(I1330:I1333)</f>
        <v>270.5</v>
      </c>
    </row>
    <row r="1334" spans="1:17">
      <c r="A1334" s="5">
        <v>45472</v>
      </c>
      <c r="B1334" s="8">
        <v>25</v>
      </c>
      <c r="C1334" s="102">
        <f t="shared" ref="C1334:C1335" si="1788">A1333</f>
        <v>45465</v>
      </c>
      <c r="D1334" s="50">
        <v>27</v>
      </c>
      <c r="E1334" s="75">
        <v>2894</v>
      </c>
      <c r="F1334" s="75">
        <v>19084</v>
      </c>
      <c r="G1334" s="75">
        <f t="shared" si="1703"/>
        <v>21978</v>
      </c>
      <c r="H1334" s="76">
        <v>4890465</v>
      </c>
      <c r="I1334" s="75">
        <v>234</v>
      </c>
      <c r="M1334" s="92">
        <f t="shared" ref="M1334" si="1789">AVERAGE(E1331:E1334)</f>
        <v>3097.5</v>
      </c>
      <c r="N1334" s="89">
        <f t="shared" ref="N1334" si="1790">AVERAGE(F1331:F1334)</f>
        <v>19532.5</v>
      </c>
      <c r="O1334" s="89">
        <f t="shared" ref="O1334" si="1791">AVERAGE(G1331:G1334)</f>
        <v>22630</v>
      </c>
      <c r="P1334" s="89">
        <f t="shared" ref="P1334" si="1792">AVERAGE(H1331:H1334)</f>
        <v>4488634</v>
      </c>
      <c r="Q1334" s="89">
        <f t="shared" ref="Q1334" si="1793">AVERAGE(I1331:I1334)</f>
        <v>264.5</v>
      </c>
    </row>
    <row r="1335" spans="1:17">
      <c r="A1335" s="5">
        <v>45479</v>
      </c>
      <c r="B1335" s="8">
        <v>26</v>
      </c>
      <c r="C1335" s="102">
        <f t="shared" si="1788"/>
        <v>45472</v>
      </c>
      <c r="D1335" s="50">
        <v>28</v>
      </c>
      <c r="E1335" s="75">
        <v>5729</v>
      </c>
      <c r="F1335" s="75">
        <v>22754</v>
      </c>
      <c r="G1335" s="75">
        <f t="shared" si="1703"/>
        <v>28483</v>
      </c>
      <c r="H1335" s="76">
        <v>4465163</v>
      </c>
      <c r="I1335" s="75">
        <v>203</v>
      </c>
      <c r="M1335" s="92">
        <f t="shared" ref="M1335" si="1794">AVERAGE(E1332:E1335)</f>
        <v>3669.25</v>
      </c>
      <c r="N1335" s="89">
        <f t="shared" ref="N1335" si="1795">AVERAGE(F1332:F1335)</f>
        <v>20179</v>
      </c>
      <c r="O1335" s="89">
        <f t="shared" ref="O1335" si="1796">AVERAGE(G1332:G1335)</f>
        <v>23848.25</v>
      </c>
      <c r="P1335" s="89">
        <f t="shared" ref="P1335" si="1797">AVERAGE(H1332:H1335)</f>
        <v>4492487.25</v>
      </c>
      <c r="Q1335" s="89">
        <f t="shared" ref="Q1335" si="1798">AVERAGE(I1332:I1335)</f>
        <v>253</v>
      </c>
    </row>
    <row r="1336" spans="1:17">
      <c r="A1336" s="5">
        <v>45486</v>
      </c>
      <c r="B1336" s="8">
        <v>27</v>
      </c>
      <c r="C1336" s="102">
        <f t="shared" ref="C1336:C1337" si="1799">A1335</f>
        <v>45479</v>
      </c>
      <c r="D1336" s="50">
        <v>29</v>
      </c>
      <c r="E1336" s="75">
        <v>4322</v>
      </c>
      <c r="F1336" s="75">
        <v>22019</v>
      </c>
      <c r="G1336" s="75">
        <f t="shared" si="1703"/>
        <v>26341</v>
      </c>
      <c r="H1336" s="76">
        <v>5154512</v>
      </c>
      <c r="I1336" s="75">
        <v>226</v>
      </c>
      <c r="M1336" s="92">
        <f t="shared" ref="M1336:M1337" si="1800">AVERAGE(E1333:E1336)</f>
        <v>3978</v>
      </c>
      <c r="N1336" s="89">
        <f t="shared" ref="N1336:N1337" si="1801">AVERAGE(F1333:F1336)</f>
        <v>20806.5</v>
      </c>
      <c r="O1336" s="89">
        <f t="shared" ref="O1336:O1337" si="1802">AVERAGE(G1333:G1336)</f>
        <v>24784.5</v>
      </c>
      <c r="P1336" s="89">
        <f t="shared" ref="P1336:P1337" si="1803">AVERAGE(H1333:H1336)</f>
        <v>4700105.5</v>
      </c>
      <c r="Q1336" s="89">
        <f t="shared" ref="Q1336:Q1337" si="1804">AVERAGE(I1333:I1336)</f>
        <v>227.5</v>
      </c>
    </row>
    <row r="1337" spans="1:17">
      <c r="A1337" s="5">
        <v>45493</v>
      </c>
      <c r="B1337" s="8">
        <v>28</v>
      </c>
      <c r="C1337" s="102">
        <f t="shared" si="1799"/>
        <v>45486</v>
      </c>
      <c r="D1337" s="50">
        <v>30</v>
      </c>
      <c r="E1337" s="75">
        <v>3045</v>
      </c>
      <c r="F1337" s="75">
        <v>23222</v>
      </c>
      <c r="G1337" s="75">
        <f t="shared" si="1703"/>
        <v>26267</v>
      </c>
      <c r="H1337" s="76">
        <v>4577641</v>
      </c>
      <c r="I1337" s="75">
        <v>268</v>
      </c>
      <c r="M1337" s="92">
        <f t="shared" si="1800"/>
        <v>3997.5</v>
      </c>
      <c r="N1337" s="89">
        <f t="shared" si="1801"/>
        <v>21769.75</v>
      </c>
      <c r="O1337" s="89">
        <f t="shared" si="1802"/>
        <v>25767.25</v>
      </c>
      <c r="P1337" s="89">
        <f t="shared" si="1803"/>
        <v>4771945.25</v>
      </c>
      <c r="Q1337" s="89">
        <f t="shared" si="1804"/>
        <v>232.75</v>
      </c>
    </row>
    <row r="1338" spans="1:17">
      <c r="A1338" s="5">
        <v>45500</v>
      </c>
      <c r="B1338" s="8">
        <v>29</v>
      </c>
      <c r="C1338" s="102">
        <f t="shared" ref="C1338:C1339" si="1805">A1337</f>
        <v>45493</v>
      </c>
      <c r="D1338" s="50">
        <v>31</v>
      </c>
      <c r="E1338" s="75">
        <v>2733</v>
      </c>
      <c r="F1338" s="75">
        <v>20275</v>
      </c>
      <c r="G1338" s="75">
        <f t="shared" si="1703"/>
        <v>23008</v>
      </c>
      <c r="H1338" s="76">
        <v>4476735</v>
      </c>
      <c r="I1338" s="75">
        <v>265</v>
      </c>
      <c r="M1338" s="92">
        <f t="shared" ref="M1338:M1339" si="1806">AVERAGE(E1335:E1338)</f>
        <v>3957.25</v>
      </c>
      <c r="N1338" s="89">
        <f t="shared" ref="N1338:N1339" si="1807">AVERAGE(F1335:F1338)</f>
        <v>22067.5</v>
      </c>
      <c r="O1338" s="89">
        <f t="shared" ref="O1338:O1339" si="1808">AVERAGE(G1335:G1338)</f>
        <v>26024.75</v>
      </c>
      <c r="P1338" s="89">
        <f t="shared" ref="P1338:P1339" si="1809">AVERAGE(H1335:H1338)</f>
        <v>4668512.75</v>
      </c>
      <c r="Q1338" s="89">
        <f t="shared" ref="Q1338:Q1339" si="1810">AVERAGE(I1335:I1338)</f>
        <v>240.5</v>
      </c>
    </row>
    <row r="1339" spans="1:17">
      <c r="A1339" s="5">
        <v>45507</v>
      </c>
      <c r="B1339" s="8">
        <v>30</v>
      </c>
      <c r="C1339" s="102">
        <f t="shared" si="1805"/>
        <v>45500</v>
      </c>
      <c r="D1339" s="50">
        <v>32</v>
      </c>
      <c r="E1339" s="75">
        <v>2751</v>
      </c>
      <c r="F1339" s="75">
        <v>19820</v>
      </c>
      <c r="G1339" s="75">
        <f t="shared" si="1703"/>
        <v>22571</v>
      </c>
      <c r="H1339" s="76">
        <v>4417650</v>
      </c>
      <c r="I1339" s="75">
        <v>285</v>
      </c>
      <c r="M1339" s="92">
        <f t="shared" si="1806"/>
        <v>3212.75</v>
      </c>
      <c r="N1339" s="89">
        <f t="shared" si="1807"/>
        <v>21334</v>
      </c>
      <c r="O1339" s="89">
        <f t="shared" si="1808"/>
        <v>24546.75</v>
      </c>
      <c r="P1339" s="89">
        <f t="shared" si="1809"/>
        <v>4656634.5</v>
      </c>
      <c r="Q1339" s="89">
        <f t="shared" si="1810"/>
        <v>261</v>
      </c>
    </row>
    <row r="1340" spans="1:17">
      <c r="A1340" s="5">
        <v>45514</v>
      </c>
      <c r="B1340" s="8">
        <v>31</v>
      </c>
      <c r="C1340" s="102">
        <f t="shared" ref="C1340:C1341" si="1811">A1339</f>
        <v>45507</v>
      </c>
      <c r="D1340" s="50">
        <v>33</v>
      </c>
      <c r="E1340" s="75">
        <v>2831</v>
      </c>
      <c r="F1340" s="75">
        <v>20129</v>
      </c>
      <c r="G1340" s="75">
        <f t="shared" si="1703"/>
        <v>22960</v>
      </c>
      <c r="H1340" s="76">
        <v>4536958</v>
      </c>
      <c r="I1340" s="75">
        <v>292</v>
      </c>
      <c r="M1340" s="92">
        <f t="shared" ref="M1340" si="1812">AVERAGE(E1337:E1340)</f>
        <v>2840</v>
      </c>
      <c r="N1340" s="89">
        <f t="shared" ref="N1340" si="1813">AVERAGE(F1337:F1340)</f>
        <v>20861.5</v>
      </c>
      <c r="O1340" s="89">
        <f t="shared" ref="O1340" si="1814">AVERAGE(G1337:G1340)</f>
        <v>23701.5</v>
      </c>
      <c r="P1340" s="89">
        <f t="shared" ref="P1340" si="1815">AVERAGE(H1337:H1340)</f>
        <v>4502246</v>
      </c>
      <c r="Q1340" s="89">
        <f t="shared" ref="Q1340" si="1816">AVERAGE(I1337:I1340)</f>
        <v>277.5</v>
      </c>
    </row>
    <row r="1341" spans="1:17">
      <c r="A1341" s="5">
        <v>45521</v>
      </c>
      <c r="B1341" s="8">
        <v>32</v>
      </c>
      <c r="C1341" s="102">
        <f t="shared" si="1811"/>
        <v>45514</v>
      </c>
      <c r="D1341" s="50">
        <v>34</v>
      </c>
      <c r="E1341" s="75">
        <v>3685</v>
      </c>
      <c r="F1341" s="75">
        <v>20394</v>
      </c>
      <c r="G1341" s="75">
        <f t="shared" si="1703"/>
        <v>24079</v>
      </c>
      <c r="H1341" s="76">
        <v>4803670</v>
      </c>
      <c r="I1341" s="75">
        <v>275</v>
      </c>
      <c r="M1341" s="92">
        <f t="shared" ref="M1341" si="1817">AVERAGE(E1338:E1341)</f>
        <v>3000</v>
      </c>
      <c r="N1341" s="89">
        <f t="shared" ref="N1341" si="1818">AVERAGE(F1338:F1341)</f>
        <v>20154.5</v>
      </c>
      <c r="O1341" s="89">
        <f t="shared" ref="O1341" si="1819">AVERAGE(G1338:G1341)</f>
        <v>23154.5</v>
      </c>
      <c r="P1341" s="89">
        <f t="shared" ref="P1341" si="1820">AVERAGE(H1338:H1341)</f>
        <v>4558753.25</v>
      </c>
      <c r="Q1341" s="89">
        <f t="shared" ref="Q1341" si="1821">AVERAGE(I1338:I1341)</f>
        <v>279.25</v>
      </c>
    </row>
    <row r="1342" spans="1:17">
      <c r="A1342" s="5">
        <v>45528</v>
      </c>
      <c r="B1342" s="8">
        <v>33</v>
      </c>
      <c r="C1342" s="102">
        <f t="shared" ref="C1342:C1343" si="1822">A1341</f>
        <v>45521</v>
      </c>
      <c r="D1342" s="50">
        <v>35</v>
      </c>
      <c r="E1342" s="75">
        <v>3880</v>
      </c>
      <c r="F1342" s="75">
        <v>21156</v>
      </c>
      <c r="G1342" s="75">
        <f t="shared" si="1703"/>
        <v>25036</v>
      </c>
      <c r="H1342" s="76">
        <v>5102953</v>
      </c>
      <c r="I1342" s="75">
        <v>246</v>
      </c>
      <c r="M1342" s="92">
        <f t="shared" ref="M1342:M1343" si="1823">AVERAGE(E1339:E1342)</f>
        <v>3286.75</v>
      </c>
      <c r="N1342" s="89">
        <f t="shared" ref="N1342:N1343" si="1824">AVERAGE(F1339:F1342)</f>
        <v>20374.75</v>
      </c>
      <c r="O1342" s="89">
        <f t="shared" ref="O1342:O1343" si="1825">AVERAGE(G1339:G1342)</f>
        <v>23661.5</v>
      </c>
      <c r="P1342" s="89">
        <f t="shared" ref="P1342:P1343" si="1826">AVERAGE(H1339:H1342)</f>
        <v>4715307.75</v>
      </c>
      <c r="Q1342" s="89">
        <f t="shared" ref="Q1342:Q1343" si="1827">AVERAGE(I1339:I1342)</f>
        <v>274.5</v>
      </c>
    </row>
    <row r="1343" spans="1:17">
      <c r="A1343" s="5">
        <v>45535</v>
      </c>
      <c r="B1343" s="8">
        <v>34</v>
      </c>
      <c r="C1343" s="102">
        <f t="shared" si="1822"/>
        <v>45528</v>
      </c>
      <c r="D1343" s="50">
        <v>36</v>
      </c>
      <c r="E1343" s="75">
        <v>3084</v>
      </c>
      <c r="F1343" s="75">
        <v>21828</v>
      </c>
      <c r="G1343" s="75">
        <f t="shared" si="1703"/>
        <v>24912</v>
      </c>
      <c r="H1343" s="76">
        <v>5170028</v>
      </c>
      <c r="I1343" s="75">
        <v>300</v>
      </c>
      <c r="M1343" s="92">
        <f t="shared" si="1823"/>
        <v>3370</v>
      </c>
      <c r="N1343" s="89">
        <f t="shared" si="1824"/>
        <v>20876.75</v>
      </c>
      <c r="O1343" s="89">
        <f t="shared" si="1825"/>
        <v>24246.75</v>
      </c>
      <c r="P1343" s="89">
        <f t="shared" si="1826"/>
        <v>4903402.25</v>
      </c>
      <c r="Q1343" s="89">
        <f t="shared" si="1827"/>
        <v>278.25</v>
      </c>
    </row>
    <row r="1344" spans="1:17">
      <c r="A1344" s="5">
        <v>45542</v>
      </c>
      <c r="B1344" s="8">
        <v>35</v>
      </c>
      <c r="C1344" s="102">
        <f t="shared" ref="C1344:C1345" si="1828">A1343</f>
        <v>45535</v>
      </c>
      <c r="D1344" s="50">
        <v>37</v>
      </c>
      <c r="E1344" s="75">
        <v>3195</v>
      </c>
      <c r="F1344" s="75">
        <v>21967</v>
      </c>
      <c r="G1344" s="75">
        <f t="shared" si="1703"/>
        <v>25162</v>
      </c>
      <c r="H1344" s="76">
        <v>4831267</v>
      </c>
      <c r="I1344" s="75">
        <v>258</v>
      </c>
      <c r="M1344" s="92">
        <f t="shared" ref="M1344:M1345" si="1829">AVERAGE(E1341:E1344)</f>
        <v>3461</v>
      </c>
      <c r="N1344" s="89">
        <f t="shared" ref="N1344:N1345" si="1830">AVERAGE(F1341:F1344)</f>
        <v>21336.25</v>
      </c>
      <c r="O1344" s="89">
        <f t="shared" ref="O1344:O1345" si="1831">AVERAGE(G1341:G1344)</f>
        <v>24797.25</v>
      </c>
      <c r="P1344" s="89">
        <f t="shared" ref="P1344:P1345" si="1832">AVERAGE(H1341:H1344)</f>
        <v>4976979.5</v>
      </c>
      <c r="Q1344" s="89">
        <f t="shared" ref="Q1344:Q1345" si="1833">AVERAGE(I1341:I1344)</f>
        <v>269.75</v>
      </c>
    </row>
    <row r="1345" spans="1:17">
      <c r="A1345" s="5">
        <v>45549</v>
      </c>
      <c r="B1345" s="8">
        <v>36</v>
      </c>
      <c r="C1345" s="102">
        <f t="shared" si="1828"/>
        <v>45542</v>
      </c>
      <c r="D1345" s="50">
        <v>38</v>
      </c>
      <c r="E1345" s="75">
        <v>3045</v>
      </c>
      <c r="F1345" s="75">
        <v>21060</v>
      </c>
      <c r="G1345" s="75">
        <f t="shared" si="1703"/>
        <v>24105</v>
      </c>
      <c r="H1345" s="76">
        <v>4655380</v>
      </c>
      <c r="I1345" s="75">
        <v>276</v>
      </c>
      <c r="M1345" s="92">
        <f t="shared" si="1829"/>
        <v>3301</v>
      </c>
      <c r="N1345" s="89">
        <f t="shared" si="1830"/>
        <v>21502.75</v>
      </c>
      <c r="O1345" s="89">
        <f t="shared" si="1831"/>
        <v>24803.75</v>
      </c>
      <c r="P1345" s="89">
        <f t="shared" si="1832"/>
        <v>4939907</v>
      </c>
      <c r="Q1345" s="89">
        <f t="shared" si="1833"/>
        <v>270</v>
      </c>
    </row>
    <row r="1346" spans="1:17">
      <c r="A1346" s="5">
        <v>45556</v>
      </c>
      <c r="B1346" s="8">
        <v>37</v>
      </c>
      <c r="C1346" s="102">
        <f t="shared" ref="C1346:C1347" si="1834">A1345</f>
        <v>45549</v>
      </c>
      <c r="D1346" s="50">
        <v>39</v>
      </c>
      <c r="E1346" s="75">
        <v>2640</v>
      </c>
      <c r="F1346" s="75">
        <v>20311</v>
      </c>
      <c r="G1346" s="75">
        <f t="shared" si="1703"/>
        <v>22951</v>
      </c>
      <c r="H1346" s="76">
        <v>4624767</v>
      </c>
      <c r="I1346" s="75">
        <v>236</v>
      </c>
      <c r="M1346" s="92">
        <f t="shared" ref="M1346:M1347" si="1835">AVERAGE(E1343:E1346)</f>
        <v>2991</v>
      </c>
      <c r="N1346" s="89">
        <f t="shared" ref="N1346:N1347" si="1836">AVERAGE(F1343:F1346)</f>
        <v>21291.5</v>
      </c>
      <c r="O1346" s="89">
        <f t="shared" ref="O1346:O1347" si="1837">AVERAGE(G1343:G1346)</f>
        <v>24282.5</v>
      </c>
      <c r="P1346" s="89">
        <f t="shared" ref="P1346:P1347" si="1838">AVERAGE(H1343:H1346)</f>
        <v>4820360.5</v>
      </c>
      <c r="Q1346" s="89">
        <f t="shared" ref="Q1346:Q1347" si="1839">AVERAGE(I1343:I1346)</f>
        <v>267.5</v>
      </c>
    </row>
    <row r="1347" spans="1:17">
      <c r="A1347" s="5">
        <v>45563</v>
      </c>
      <c r="B1347" s="8">
        <v>38</v>
      </c>
      <c r="C1347" s="102">
        <f t="shared" si="1834"/>
        <v>45556</v>
      </c>
      <c r="D1347" s="50">
        <v>40</v>
      </c>
      <c r="E1347" s="75">
        <v>3297</v>
      </c>
      <c r="F1347" s="75">
        <v>20383</v>
      </c>
      <c r="G1347" s="75">
        <f t="shared" si="1703"/>
        <v>23680</v>
      </c>
      <c r="H1347" s="76">
        <v>5484198</v>
      </c>
      <c r="I1347" s="75">
        <v>249</v>
      </c>
      <c r="M1347" s="92">
        <f t="shared" si="1835"/>
        <v>3044.25</v>
      </c>
      <c r="N1347" s="89">
        <f t="shared" si="1836"/>
        <v>20930.25</v>
      </c>
      <c r="O1347" s="89">
        <f t="shared" si="1837"/>
        <v>23974.5</v>
      </c>
      <c r="P1347" s="89">
        <f t="shared" si="1838"/>
        <v>4898903</v>
      </c>
      <c r="Q1347" s="89">
        <f t="shared" si="1839"/>
        <v>254.75</v>
      </c>
    </row>
    <row r="1348" spans="1:17">
      <c r="A1348" s="5">
        <v>45570</v>
      </c>
      <c r="B1348" s="8">
        <v>39</v>
      </c>
      <c r="C1348" s="102">
        <f t="shared" ref="C1348:C1349" si="1840">A1347</f>
        <v>45563</v>
      </c>
      <c r="D1348" s="50">
        <v>41</v>
      </c>
      <c r="E1348" s="75">
        <v>5910</v>
      </c>
      <c r="F1348" s="75">
        <v>23703</v>
      </c>
      <c r="G1348" s="75">
        <f t="shared" si="1703"/>
        <v>29613</v>
      </c>
      <c r="H1348" s="76">
        <v>4839209</v>
      </c>
      <c r="I1348" s="75">
        <v>249</v>
      </c>
      <c r="M1348" s="92">
        <f t="shared" ref="M1348" si="1841">AVERAGE(E1345:E1348)</f>
        <v>3723</v>
      </c>
      <c r="N1348" s="89">
        <f t="shared" ref="N1348" si="1842">AVERAGE(F1345:F1348)</f>
        <v>21364.25</v>
      </c>
      <c r="O1348" s="89">
        <f t="shared" ref="O1348" si="1843">AVERAGE(G1345:G1348)</f>
        <v>25087.25</v>
      </c>
      <c r="P1348" s="89">
        <f t="shared" ref="P1348" si="1844">AVERAGE(H1345:H1348)</f>
        <v>4900888.5</v>
      </c>
      <c r="Q1348" s="89">
        <f t="shared" ref="Q1348" si="1845">AVERAGE(I1345:I1348)</f>
        <v>252.5</v>
      </c>
    </row>
    <row r="1349" spans="1:17">
      <c r="A1349" s="5">
        <v>45577</v>
      </c>
      <c r="B1349" s="8">
        <v>40</v>
      </c>
      <c r="C1349" s="102">
        <f t="shared" si="1840"/>
        <v>45570</v>
      </c>
      <c r="D1349" s="50">
        <v>42</v>
      </c>
      <c r="E1349" s="75">
        <v>3737</v>
      </c>
      <c r="F1349" s="75">
        <v>20932</v>
      </c>
      <c r="G1349" s="75">
        <f t="shared" si="1703"/>
        <v>24669</v>
      </c>
      <c r="H1349" s="76">
        <v>4709881</v>
      </c>
      <c r="I1349" s="75">
        <v>270</v>
      </c>
      <c r="M1349" s="92">
        <f t="shared" ref="M1349" si="1846">AVERAGE(E1346:E1349)</f>
        <v>3896</v>
      </c>
      <c r="N1349" s="89">
        <f t="shared" ref="N1349" si="1847">AVERAGE(F1346:F1349)</f>
        <v>21332.25</v>
      </c>
      <c r="O1349" s="89">
        <f t="shared" ref="O1349" si="1848">AVERAGE(G1346:G1349)</f>
        <v>25228.25</v>
      </c>
      <c r="P1349" s="89">
        <f t="shared" ref="P1349" si="1849">AVERAGE(H1346:H1349)</f>
        <v>4914513.75</v>
      </c>
      <c r="Q1349" s="89">
        <f t="shared" ref="Q1349" si="1850">AVERAGE(I1346:I1349)</f>
        <v>251</v>
      </c>
    </row>
    <row r="1350" spans="1:17">
      <c r="A1350" s="5">
        <v>45584</v>
      </c>
      <c r="B1350" s="8">
        <v>41</v>
      </c>
      <c r="C1350" s="102">
        <f t="shared" ref="C1350:C1351" si="1851">A1349</f>
        <v>45577</v>
      </c>
      <c r="D1350" s="50">
        <v>43</v>
      </c>
      <c r="E1350" s="75">
        <v>3082</v>
      </c>
      <c r="F1350" s="75">
        <v>20745</v>
      </c>
      <c r="G1350" s="75">
        <f t="shared" si="1703"/>
        <v>23827</v>
      </c>
      <c r="H1350" s="76">
        <v>4895330</v>
      </c>
      <c r="I1350" s="75">
        <v>248</v>
      </c>
      <c r="M1350" s="92">
        <f t="shared" ref="M1350:M1351" si="1852">AVERAGE(E1347:E1350)</f>
        <v>4006.5</v>
      </c>
      <c r="N1350" s="89">
        <f t="shared" ref="N1350:N1351" si="1853">AVERAGE(F1347:F1350)</f>
        <v>21440.75</v>
      </c>
      <c r="O1350" s="89">
        <f t="shared" ref="O1350:O1351" si="1854">AVERAGE(G1347:G1350)</f>
        <v>25447.25</v>
      </c>
      <c r="P1350" s="89">
        <f t="shared" ref="P1350:P1351" si="1855">AVERAGE(H1347:H1350)</f>
        <v>4982154.5</v>
      </c>
      <c r="Q1350" s="89">
        <f t="shared" ref="Q1350:Q1351" si="1856">AVERAGE(I1347:I1350)</f>
        <v>254</v>
      </c>
    </row>
    <row r="1351" spans="1:17">
      <c r="A1351" s="5">
        <v>45591</v>
      </c>
      <c r="B1351" s="8">
        <v>42</v>
      </c>
      <c r="C1351" s="102">
        <f t="shared" si="1851"/>
        <v>45584</v>
      </c>
      <c r="D1351" s="50">
        <v>44</v>
      </c>
      <c r="E1351" s="75">
        <v>3152</v>
      </c>
      <c r="F1351" s="75">
        <v>21386</v>
      </c>
      <c r="G1351" s="75">
        <f t="shared" si="1703"/>
        <v>24538</v>
      </c>
      <c r="H1351" s="76">
        <v>4847295</v>
      </c>
      <c r="I1351" s="75">
        <v>234</v>
      </c>
      <c r="M1351" s="92">
        <f t="shared" si="1852"/>
        <v>3970.25</v>
      </c>
      <c r="N1351" s="89">
        <f t="shared" si="1853"/>
        <v>21691.5</v>
      </c>
      <c r="O1351" s="89">
        <f t="shared" si="1854"/>
        <v>25661.75</v>
      </c>
      <c r="P1351" s="89">
        <f t="shared" si="1855"/>
        <v>4822928.75</v>
      </c>
      <c r="Q1351" s="89">
        <f t="shared" si="1856"/>
        <v>250.25</v>
      </c>
    </row>
    <row r="1352" spans="1:17">
      <c r="A1352" s="5">
        <v>45598</v>
      </c>
      <c r="B1352" s="8">
        <v>43</v>
      </c>
      <c r="C1352" s="102">
        <f t="shared" ref="C1352:C1353" si="1857">A1351</f>
        <v>45591</v>
      </c>
      <c r="D1352" s="50">
        <v>45</v>
      </c>
      <c r="E1352" s="75">
        <v>2979</v>
      </c>
      <c r="F1352" s="75">
        <v>20802</v>
      </c>
      <c r="G1352" s="75">
        <f t="shared" si="1703"/>
        <v>23781</v>
      </c>
      <c r="H1352" s="76">
        <v>5112387</v>
      </c>
      <c r="I1352" s="75">
        <v>273</v>
      </c>
      <c r="M1352" s="92">
        <f t="shared" ref="M1352" si="1858">AVERAGE(E1349:E1352)</f>
        <v>3237.5</v>
      </c>
      <c r="N1352" s="89">
        <f t="shared" ref="N1352" si="1859">AVERAGE(F1349:F1352)</f>
        <v>20966.25</v>
      </c>
      <c r="O1352" s="89">
        <f t="shared" ref="O1352" si="1860">AVERAGE(G1349:G1352)</f>
        <v>24203.75</v>
      </c>
      <c r="P1352" s="89">
        <f t="shared" ref="P1352" si="1861">AVERAGE(H1349:H1352)</f>
        <v>4891223.25</v>
      </c>
      <c r="Q1352" s="89">
        <f t="shared" ref="Q1352" si="1862">AVERAGE(I1349:I1352)</f>
        <v>256.25</v>
      </c>
    </row>
    <row r="1353" spans="1:17">
      <c r="A1353" s="5">
        <v>45619</v>
      </c>
      <c r="B1353" s="8">
        <v>44</v>
      </c>
      <c r="C1353" s="102">
        <f t="shared" si="1857"/>
        <v>45598</v>
      </c>
      <c r="D1353" s="50">
        <v>46</v>
      </c>
      <c r="E1353" s="75">
        <v>4047</v>
      </c>
      <c r="F1353" s="75">
        <v>22404</v>
      </c>
      <c r="G1353" s="75">
        <f t="shared" si="1703"/>
        <v>26451</v>
      </c>
      <c r="H1353" s="76">
        <v>5028978</v>
      </c>
      <c r="I1353" s="75">
        <v>270</v>
      </c>
      <c r="M1353" s="92">
        <f t="shared" ref="M1353" si="1863">AVERAGE(E1350:E1353)</f>
        <v>3315</v>
      </c>
      <c r="N1353" s="89">
        <f t="shared" ref="N1353" si="1864">AVERAGE(F1350:F1353)</f>
        <v>21334.25</v>
      </c>
      <c r="O1353" s="89">
        <f t="shared" ref="O1353" si="1865">AVERAGE(G1350:G1353)</f>
        <v>24649.25</v>
      </c>
      <c r="P1353" s="89">
        <f t="shared" ref="P1353" si="1866">AVERAGE(H1350:H1353)</f>
        <v>4970997.5</v>
      </c>
      <c r="Q1353" s="89">
        <f t="shared" ref="Q1353" si="1867">AVERAGE(I1350:I1353)</f>
        <v>256.25</v>
      </c>
    </row>
    <row r="1354" spans="1:17">
      <c r="A1354" s="5">
        <v>45612</v>
      </c>
      <c r="B1354" s="8">
        <v>45</v>
      </c>
      <c r="C1354" s="102">
        <f t="shared" ref="C1354" si="1868">A1353</f>
        <v>45619</v>
      </c>
      <c r="D1354" s="50">
        <v>47</v>
      </c>
      <c r="E1354" s="75">
        <v>2926</v>
      </c>
      <c r="F1354" s="75">
        <v>21358</v>
      </c>
      <c r="G1354" s="75">
        <f t="shared" si="1703"/>
        <v>24284</v>
      </c>
      <c r="H1354" s="76">
        <v>5049359</v>
      </c>
      <c r="I1354" s="75">
        <v>263</v>
      </c>
      <c r="M1354" s="92">
        <f t="shared" ref="M1354" si="1869">AVERAGE(E1351:E1354)</f>
        <v>3276</v>
      </c>
      <c r="N1354" s="89">
        <f t="shared" ref="N1354" si="1870">AVERAGE(F1351:F1354)</f>
        <v>21487.5</v>
      </c>
      <c r="O1354" s="89">
        <f t="shared" ref="O1354" si="1871">AVERAGE(G1351:G1354)</f>
        <v>24763.5</v>
      </c>
      <c r="P1354" s="89">
        <f t="shared" ref="P1354" si="1872">AVERAGE(H1351:H1354)</f>
        <v>5009504.75</v>
      </c>
      <c r="Q1354" s="89">
        <f t="shared" ref="Q1354" si="1873">AVERAGE(I1351:I1354)</f>
        <v>260</v>
      </c>
    </row>
    <row r="1355" spans="1:17">
      <c r="A1355" s="5">
        <v>45619</v>
      </c>
      <c r="B1355" s="8">
        <v>46</v>
      </c>
      <c r="C1355" s="102">
        <f t="shared" ref="C1355:C1356" si="1874">A1354</f>
        <v>45612</v>
      </c>
      <c r="D1355" s="50">
        <v>48</v>
      </c>
      <c r="E1355" s="75">
        <v>3235</v>
      </c>
      <c r="F1355" s="75">
        <v>20923</v>
      </c>
      <c r="G1355" s="75">
        <f t="shared" si="1703"/>
        <v>24158</v>
      </c>
      <c r="H1355" s="76">
        <v>4705720</v>
      </c>
      <c r="I1355" s="75">
        <v>288</v>
      </c>
      <c r="M1355" s="92">
        <f t="shared" ref="M1355" si="1875">AVERAGE(E1352:E1355)</f>
        <v>3296.75</v>
      </c>
      <c r="N1355" s="89">
        <f t="shared" ref="N1355" si="1876">AVERAGE(F1352:F1355)</f>
        <v>21371.75</v>
      </c>
      <c r="O1355" s="89">
        <f t="shared" ref="O1355" si="1877">AVERAGE(G1352:G1355)</f>
        <v>24668.5</v>
      </c>
      <c r="P1355" s="89">
        <f t="shared" ref="P1355" si="1878">AVERAGE(H1352:H1355)</f>
        <v>4974111</v>
      </c>
      <c r="Q1355" s="89">
        <f t="shared" ref="Q1355" si="1879">AVERAGE(I1352:I1355)</f>
        <v>273.5</v>
      </c>
    </row>
    <row r="1356" spans="1:17">
      <c r="A1356" s="5">
        <v>45626</v>
      </c>
      <c r="B1356" s="8">
        <v>47</v>
      </c>
      <c r="C1356" s="102">
        <f t="shared" si="1874"/>
        <v>45619</v>
      </c>
      <c r="D1356" s="50">
        <v>49</v>
      </c>
      <c r="E1356" s="75">
        <v>2883</v>
      </c>
      <c r="F1356" s="75">
        <v>20931</v>
      </c>
      <c r="G1356" s="75">
        <f t="shared" si="1703"/>
        <v>23814</v>
      </c>
      <c r="H1356" s="76">
        <v>5547621</v>
      </c>
      <c r="I1356" s="75">
        <v>244</v>
      </c>
      <c r="M1356" s="92">
        <f t="shared" ref="M1356:Q1357" si="1880">AVERAGE(E1353:E1356)</f>
        <v>3272.75</v>
      </c>
      <c r="N1356" s="89">
        <f t="shared" si="1880"/>
        <v>21404</v>
      </c>
      <c r="O1356" s="89">
        <f t="shared" si="1880"/>
        <v>24676.75</v>
      </c>
      <c r="P1356" s="89">
        <f t="shared" si="1880"/>
        <v>5082919.5</v>
      </c>
      <c r="Q1356" s="89">
        <f t="shared" si="1880"/>
        <v>266.25</v>
      </c>
    </row>
    <row r="1357" spans="1:17">
      <c r="A1357" s="5">
        <v>45633</v>
      </c>
      <c r="B1357" s="8">
        <v>48</v>
      </c>
      <c r="C1357" s="102">
        <f t="shared" ref="C1357:C1358" si="1881">A1356</f>
        <v>45626</v>
      </c>
      <c r="D1357" s="50">
        <v>50</v>
      </c>
      <c r="E1357" s="75">
        <v>5319</v>
      </c>
      <c r="F1357" s="75">
        <v>24224</v>
      </c>
      <c r="G1357" s="75">
        <f t="shared" si="1703"/>
        <v>29543</v>
      </c>
      <c r="H1357" s="76">
        <v>5587714</v>
      </c>
      <c r="I1357" s="75">
        <v>235</v>
      </c>
      <c r="M1357" s="75">
        <f t="shared" si="1880"/>
        <v>3590.75</v>
      </c>
      <c r="N1357" s="75">
        <f t="shared" si="1880"/>
        <v>21859</v>
      </c>
      <c r="O1357" s="75">
        <f t="shared" si="1880"/>
        <v>25449.75</v>
      </c>
      <c r="P1357" s="75">
        <f t="shared" si="1880"/>
        <v>5222603.5</v>
      </c>
      <c r="Q1357" s="75">
        <f t="shared" si="1880"/>
        <v>257.5</v>
      </c>
    </row>
    <row r="1358" spans="1:17">
      <c r="A1358" s="5">
        <v>45640</v>
      </c>
      <c r="B1358" s="8">
        <v>49</v>
      </c>
      <c r="C1358" s="102">
        <f t="shared" si="1881"/>
        <v>45633</v>
      </c>
      <c r="D1358" s="50">
        <v>51</v>
      </c>
      <c r="E1358" s="75">
        <v>3846</v>
      </c>
      <c r="F1358" s="75">
        <v>23610</v>
      </c>
      <c r="G1358" s="75">
        <f t="shared" si="1703"/>
        <v>27456</v>
      </c>
      <c r="H1358" s="76">
        <v>5877105</v>
      </c>
      <c r="I1358" s="75">
        <v>273</v>
      </c>
      <c r="M1358" s="75">
        <f t="shared" ref="M1358:M1359" si="1882">AVERAGE(E1355:E1358)</f>
        <v>3820.75</v>
      </c>
      <c r="N1358" s="75">
        <f t="shared" ref="N1358:N1359" si="1883">AVERAGE(F1355:F1358)</f>
        <v>22422</v>
      </c>
      <c r="O1358" s="75">
        <f t="shared" ref="O1358:O1359" si="1884">AVERAGE(G1355:G1358)</f>
        <v>26242.75</v>
      </c>
      <c r="P1358" s="75">
        <f t="shared" ref="P1358:P1359" si="1885">AVERAGE(H1355:H1358)</f>
        <v>5429540</v>
      </c>
      <c r="Q1358" s="75">
        <f t="shared" ref="Q1358:Q1359" si="1886">AVERAGE(I1355:I1358)</f>
        <v>260</v>
      </c>
    </row>
    <row r="1359" spans="1:17">
      <c r="A1359" s="5">
        <v>45647</v>
      </c>
      <c r="B1359" s="8">
        <v>50</v>
      </c>
      <c r="C1359" s="102">
        <f t="shared" ref="C1359:C1363" si="1887">A1358</f>
        <v>45640</v>
      </c>
      <c r="D1359" s="50">
        <v>52</v>
      </c>
      <c r="E1359" s="75">
        <v>3726</v>
      </c>
      <c r="F1359" s="75">
        <v>24094</v>
      </c>
      <c r="G1359" s="75">
        <f t="shared" si="1703"/>
        <v>27820</v>
      </c>
      <c r="H1359" s="76">
        <v>5644296</v>
      </c>
      <c r="I1359" s="75">
        <v>243</v>
      </c>
      <c r="M1359" s="75">
        <f t="shared" si="1882"/>
        <v>3943.5</v>
      </c>
      <c r="N1359" s="75">
        <f t="shared" si="1883"/>
        <v>23214.75</v>
      </c>
      <c r="O1359" s="75">
        <f t="shared" si="1884"/>
        <v>27158.25</v>
      </c>
      <c r="P1359" s="75">
        <f t="shared" si="1885"/>
        <v>5664184</v>
      </c>
      <c r="Q1359" s="75">
        <f t="shared" si="1886"/>
        <v>248.75</v>
      </c>
    </row>
    <row r="1360" spans="1:17">
      <c r="A1360" s="5">
        <v>45654</v>
      </c>
      <c r="B1360" s="8">
        <v>51</v>
      </c>
      <c r="C1360" s="102">
        <f t="shared" si="1887"/>
        <v>45647</v>
      </c>
      <c r="D1360" s="50" t="s">
        <v>158</v>
      </c>
      <c r="E1360" s="75">
        <v>3675</v>
      </c>
      <c r="F1360" s="75">
        <v>24631</v>
      </c>
      <c r="G1360" s="75">
        <f t="shared" si="1703"/>
        <v>28306</v>
      </c>
      <c r="H1360" s="76">
        <v>6372226</v>
      </c>
      <c r="I1360" s="75">
        <v>220</v>
      </c>
      <c r="M1360" s="75">
        <f t="shared" ref="M1360" si="1888">AVERAGE(E1357:E1360)</f>
        <v>4141.5</v>
      </c>
      <c r="N1360" s="75">
        <f t="shared" ref="N1360" si="1889">AVERAGE(F1357:F1360)</f>
        <v>24139.75</v>
      </c>
      <c r="O1360" s="75">
        <f t="shared" ref="O1360" si="1890">AVERAGE(G1357:G1360)</f>
        <v>28281.25</v>
      </c>
      <c r="P1360" s="75">
        <f t="shared" ref="P1360" si="1891">AVERAGE(H1357:H1360)</f>
        <v>5870335.25</v>
      </c>
      <c r="Q1360" s="75">
        <f t="shared" ref="Q1360" si="1892">AVERAGE(I1357:I1360)</f>
        <v>242.75</v>
      </c>
    </row>
    <row r="1361" spans="1:17">
      <c r="A1361" s="5">
        <v>45661</v>
      </c>
      <c r="B1361" s="8">
        <v>52</v>
      </c>
      <c r="C1361" s="102">
        <f t="shared" ref="C1361" si="1893">A1360</f>
        <v>45654</v>
      </c>
      <c r="D1361" s="50">
        <v>2</v>
      </c>
      <c r="E1361" s="75">
        <v>5294</v>
      </c>
      <c r="F1361" s="75">
        <v>28033</v>
      </c>
      <c r="G1361" s="75">
        <f t="shared" si="1703"/>
        <v>33327</v>
      </c>
      <c r="H1361" s="76">
        <v>7338586</v>
      </c>
      <c r="I1361" s="75">
        <v>252</v>
      </c>
      <c r="M1361" s="75">
        <f t="shared" ref="M1361" si="1894">AVERAGE(E1358:E1361)</f>
        <v>4135.25</v>
      </c>
      <c r="N1361" s="75">
        <f t="shared" ref="N1361" si="1895">AVERAGE(F1358:F1361)</f>
        <v>25092</v>
      </c>
      <c r="O1361" s="75">
        <f t="shared" ref="O1361" si="1896">AVERAGE(G1358:G1361)</f>
        <v>29227.25</v>
      </c>
      <c r="P1361" s="75">
        <f t="shared" ref="P1361" si="1897">AVERAGE(H1358:H1361)</f>
        <v>6308053.25</v>
      </c>
      <c r="Q1361" s="75">
        <f t="shared" ref="Q1361" si="1898">AVERAGE(I1358:I1361)</f>
        <v>247</v>
      </c>
    </row>
    <row r="1362" spans="1:17">
      <c r="A1362" s="5">
        <v>45668</v>
      </c>
      <c r="B1362" s="8">
        <v>1</v>
      </c>
      <c r="C1362" s="102">
        <f t="shared" si="1887"/>
        <v>45661</v>
      </c>
      <c r="D1362" s="50">
        <v>3</v>
      </c>
      <c r="E1362" s="75">
        <v>5904</v>
      </c>
      <c r="F1362" s="75">
        <v>30829</v>
      </c>
      <c r="G1362" s="75">
        <f t="shared" si="1703"/>
        <v>36733</v>
      </c>
      <c r="H1362" s="76">
        <v>7651550</v>
      </c>
      <c r="I1362" s="75">
        <v>249</v>
      </c>
      <c r="M1362" s="75">
        <f t="shared" ref="M1362" si="1899">AVERAGE(E1359:E1362)</f>
        <v>4649.75</v>
      </c>
      <c r="N1362" s="75">
        <f t="shared" ref="N1362" si="1900">AVERAGE(F1359:F1362)</f>
        <v>26896.75</v>
      </c>
      <c r="O1362" s="75">
        <f t="shared" ref="O1362" si="1901">AVERAGE(G1359:G1362)</f>
        <v>31546.5</v>
      </c>
      <c r="P1362" s="75">
        <f t="shared" ref="P1362" si="1902">AVERAGE(H1359:H1362)</f>
        <v>6751664.5</v>
      </c>
      <c r="Q1362" s="75">
        <f t="shared" ref="Q1362" si="1903">AVERAGE(I1359:I1362)</f>
        <v>241</v>
      </c>
    </row>
    <row r="1363" spans="1:17">
      <c r="A1363" s="5">
        <v>45675</v>
      </c>
      <c r="B1363" s="8">
        <v>2</v>
      </c>
      <c r="C1363" s="102">
        <f t="shared" si="1887"/>
        <v>45668</v>
      </c>
      <c r="D1363" s="50">
        <v>4</v>
      </c>
      <c r="E1363" s="75">
        <v>4591</v>
      </c>
      <c r="F1363" s="75">
        <v>29825</v>
      </c>
      <c r="G1363" s="75">
        <f t="shared" si="1703"/>
        <v>34416</v>
      </c>
      <c r="H1363" s="76">
        <v>7231703</v>
      </c>
      <c r="I1363" s="75">
        <v>309</v>
      </c>
      <c r="M1363" s="75">
        <f t="shared" ref="M1363" si="1904">AVERAGE(E1360:E1363)</f>
        <v>4866</v>
      </c>
      <c r="N1363" s="75">
        <f t="shared" ref="N1363" si="1905">AVERAGE(F1360:F1363)</f>
        <v>28329.5</v>
      </c>
      <c r="O1363" s="75">
        <f t="shared" ref="O1363" si="1906">AVERAGE(G1360:G1363)</f>
        <v>33195.5</v>
      </c>
      <c r="P1363" s="75">
        <f t="shared" ref="P1363" si="1907">AVERAGE(H1360:H1363)</f>
        <v>7148516.25</v>
      </c>
      <c r="Q1363" s="75">
        <f t="shared" ref="Q1363" si="1908">AVERAGE(I1360:I1363)</f>
        <v>257.5</v>
      </c>
    </row>
    <row r="1364" spans="1:17">
      <c r="A1364" s="5">
        <v>45682</v>
      </c>
      <c r="B1364" s="8">
        <v>3</v>
      </c>
      <c r="C1364" s="102">
        <f t="shared" ref="C1364:C1365" si="1909">A1363</f>
        <v>45675</v>
      </c>
      <c r="D1364" s="50">
        <v>5</v>
      </c>
      <c r="E1364" s="75">
        <v>3617</v>
      </c>
      <c r="F1364" s="75">
        <v>29956</v>
      </c>
      <c r="G1364" s="75">
        <f t="shared" si="1703"/>
        <v>33573</v>
      </c>
      <c r="H1364" s="76">
        <v>7703115</v>
      </c>
      <c r="I1364" s="75">
        <v>283</v>
      </c>
      <c r="M1364" s="75">
        <f t="shared" ref="M1364" si="1910">AVERAGE(E1361:E1364)</f>
        <v>4851.5</v>
      </c>
      <c r="N1364" s="75">
        <f t="shared" ref="N1364" si="1911">AVERAGE(F1361:F1364)</f>
        <v>29660.75</v>
      </c>
      <c r="O1364" s="75">
        <f t="shared" ref="O1364" si="1912">AVERAGE(G1361:G1364)</f>
        <v>34512.25</v>
      </c>
      <c r="P1364" s="75">
        <f t="shared" ref="P1364" si="1913">AVERAGE(H1361:H1364)</f>
        <v>7481238.5</v>
      </c>
      <c r="Q1364" s="75">
        <f t="shared" ref="Q1364" si="1914">AVERAGE(I1361:I1364)</f>
        <v>273.25</v>
      </c>
    </row>
    <row r="1365" spans="1:17">
      <c r="A1365" s="5">
        <v>45689</v>
      </c>
      <c r="B1365" s="8">
        <v>4</v>
      </c>
      <c r="C1365" s="102">
        <f t="shared" si="1909"/>
        <v>45682</v>
      </c>
      <c r="D1365" s="50">
        <v>6</v>
      </c>
      <c r="E1365" s="75">
        <v>3489</v>
      </c>
      <c r="F1365" s="75">
        <v>30247</v>
      </c>
      <c r="G1365" s="75">
        <f t="shared" si="1703"/>
        <v>33736</v>
      </c>
      <c r="H1365" s="76">
        <v>7424685</v>
      </c>
      <c r="I1365" s="75">
        <v>297</v>
      </c>
      <c r="M1365" s="75">
        <f t="shared" ref="M1365" si="1915">AVERAGE(E1362:E1365)</f>
        <v>4400.25</v>
      </c>
      <c r="N1365" s="75">
        <f t="shared" ref="N1365" si="1916">AVERAGE(F1362:F1365)</f>
        <v>30214.25</v>
      </c>
      <c r="O1365" s="75">
        <f t="shared" ref="O1365" si="1917">AVERAGE(G1362:G1365)</f>
        <v>34614.5</v>
      </c>
      <c r="P1365" s="75">
        <f t="shared" ref="P1365" si="1918">AVERAGE(H1362:H1365)</f>
        <v>7502763.25</v>
      </c>
      <c r="Q1365" s="75">
        <f t="shared" ref="Q1365" si="1919">AVERAGE(I1362:I1365)</f>
        <v>284.5</v>
      </c>
    </row>
    <row r="1366" spans="1:17">
      <c r="A1366" s="5">
        <v>45696</v>
      </c>
      <c r="B1366" s="8">
        <v>5</v>
      </c>
      <c r="C1366" s="102">
        <f t="shared" ref="C1366:C1367" si="1920">A1365</f>
        <v>45689</v>
      </c>
      <c r="D1366" s="50">
        <v>7</v>
      </c>
      <c r="E1366" s="75">
        <v>3107</v>
      </c>
      <c r="F1366" s="75">
        <v>28861</v>
      </c>
      <c r="G1366" s="75">
        <f t="shared" si="1703"/>
        <v>31968</v>
      </c>
      <c r="H1366" s="76">
        <v>7385611</v>
      </c>
      <c r="I1366" s="75">
        <v>266</v>
      </c>
      <c r="M1366" s="75">
        <f t="shared" ref="M1366:M1367" si="1921">AVERAGE(E1363:E1366)</f>
        <v>3701</v>
      </c>
      <c r="N1366" s="75">
        <f t="shared" ref="N1366:N1367" si="1922">AVERAGE(F1363:F1366)</f>
        <v>29722.25</v>
      </c>
      <c r="O1366" s="75">
        <f t="shared" ref="O1366:O1367" si="1923">AVERAGE(G1363:G1366)</f>
        <v>33423.25</v>
      </c>
      <c r="P1366" s="75">
        <f t="shared" ref="P1366:P1367" si="1924">AVERAGE(H1363:H1366)</f>
        <v>7436278.5</v>
      </c>
      <c r="Q1366" s="75">
        <f t="shared" ref="Q1366:Q1367" si="1925">AVERAGE(I1363:I1366)</f>
        <v>288.75</v>
      </c>
    </row>
    <row r="1367" spans="1:17">
      <c r="A1367" s="5">
        <v>45703</v>
      </c>
      <c r="B1367" s="8">
        <v>6</v>
      </c>
      <c r="C1367" s="102">
        <f t="shared" si="1920"/>
        <v>45696</v>
      </c>
      <c r="D1367" s="50">
        <v>8</v>
      </c>
      <c r="E1367" s="75">
        <v>3087</v>
      </c>
      <c r="F1367" s="75">
        <v>30846</v>
      </c>
      <c r="G1367" s="75">
        <f t="shared" si="1703"/>
        <v>33933</v>
      </c>
      <c r="H1367" s="76">
        <v>7383919</v>
      </c>
      <c r="I1367" s="75">
        <v>268</v>
      </c>
      <c r="M1367" s="75">
        <f t="shared" si="1921"/>
        <v>3325</v>
      </c>
      <c r="N1367" s="75">
        <f t="shared" si="1922"/>
        <v>29977.5</v>
      </c>
      <c r="O1367" s="75">
        <f t="shared" si="1923"/>
        <v>33302.5</v>
      </c>
      <c r="P1367" s="75">
        <f t="shared" si="1924"/>
        <v>7474332.5</v>
      </c>
      <c r="Q1367" s="75">
        <f t="shared" si="1925"/>
        <v>278.5</v>
      </c>
    </row>
    <row r="1368" spans="1:17">
      <c r="A1368" s="5">
        <v>45710</v>
      </c>
      <c r="B1368" s="8">
        <v>7</v>
      </c>
      <c r="C1368" s="102">
        <f t="shared" ref="C1368:C1369" si="1926">A1367</f>
        <v>45703</v>
      </c>
      <c r="D1368" s="50">
        <v>9</v>
      </c>
      <c r="E1368" s="75">
        <v>3062</v>
      </c>
      <c r="F1368" s="75">
        <v>28908</v>
      </c>
      <c r="G1368" s="75">
        <f t="shared" si="1703"/>
        <v>31970</v>
      </c>
      <c r="H1368" s="76">
        <v>7504374</v>
      </c>
      <c r="I1368" s="75">
        <v>312</v>
      </c>
      <c r="M1368" s="75">
        <f t="shared" ref="M1368" si="1927">AVERAGE(E1365:E1368)</f>
        <v>3186.25</v>
      </c>
      <c r="N1368" s="75">
        <f t="shared" ref="N1368" si="1928">AVERAGE(F1365:F1368)</f>
        <v>29715.5</v>
      </c>
      <c r="O1368" s="75">
        <f t="shared" ref="O1368" si="1929">AVERAGE(G1365:G1368)</f>
        <v>32901.75</v>
      </c>
      <c r="P1368" s="75">
        <f t="shared" ref="P1368" si="1930">AVERAGE(H1365:H1368)</f>
        <v>7424647.25</v>
      </c>
      <c r="Q1368" s="75">
        <f t="shared" ref="Q1368" si="1931">AVERAGE(I1365:I1368)</f>
        <v>285.75</v>
      </c>
    </row>
    <row r="1369" spans="1:17">
      <c r="A1369" s="5">
        <v>45717</v>
      </c>
      <c r="B1369" s="8">
        <v>8</v>
      </c>
      <c r="C1369" s="102">
        <f t="shared" si="1926"/>
        <v>45710</v>
      </c>
      <c r="D1369" s="50">
        <v>10</v>
      </c>
      <c r="E1369" s="75">
        <v>2963</v>
      </c>
      <c r="F1369" s="75">
        <v>26542</v>
      </c>
      <c r="G1369" s="75">
        <f t="shared" si="1703"/>
        <v>29505</v>
      </c>
      <c r="H1369" s="76">
        <v>7199024</v>
      </c>
      <c r="I1369" s="75">
        <v>281</v>
      </c>
      <c r="M1369" s="75">
        <f t="shared" ref="M1369:M1370" si="1932">AVERAGE(E1366:E1369)</f>
        <v>3054.75</v>
      </c>
      <c r="N1369" s="75">
        <f t="shared" ref="N1369:N1370" si="1933">AVERAGE(F1366:F1369)</f>
        <v>28789.25</v>
      </c>
      <c r="O1369" s="75">
        <f t="shared" ref="O1369:O1370" si="1934">AVERAGE(G1366:G1369)</f>
        <v>31844</v>
      </c>
      <c r="P1369" s="75">
        <f t="shared" ref="P1369:P1370" si="1935">AVERAGE(H1366:H1369)</f>
        <v>7368232</v>
      </c>
      <c r="Q1369" s="75">
        <f t="shared" ref="Q1369:Q1370" si="1936">AVERAGE(I1366:I1369)</f>
        <v>281.75</v>
      </c>
    </row>
    <row r="1370" spans="1:17">
      <c r="A1370" s="5">
        <v>45724</v>
      </c>
      <c r="B1370" s="8">
        <v>9</v>
      </c>
      <c r="C1370" s="102">
        <f t="shared" ref="C1370:C1371" si="1937">A1369</f>
        <v>45717</v>
      </c>
      <c r="D1370" s="50">
        <v>11</v>
      </c>
      <c r="E1370" s="75">
        <v>2778</v>
      </c>
      <c r="F1370" s="75">
        <v>27737</v>
      </c>
      <c r="G1370" s="75">
        <f t="shared" si="1703"/>
        <v>30515</v>
      </c>
      <c r="H1370" s="76">
        <v>6850141</v>
      </c>
      <c r="I1370" s="75">
        <v>304</v>
      </c>
      <c r="M1370" s="75">
        <f t="shared" si="1932"/>
        <v>2972.5</v>
      </c>
      <c r="N1370" s="75">
        <f t="shared" si="1933"/>
        <v>28508.25</v>
      </c>
      <c r="O1370" s="75">
        <f t="shared" si="1934"/>
        <v>31480.75</v>
      </c>
      <c r="P1370" s="75">
        <f t="shared" si="1935"/>
        <v>7234364.5</v>
      </c>
      <c r="Q1370" s="75">
        <f t="shared" si="1936"/>
        <v>291.25</v>
      </c>
    </row>
    <row r="1371" spans="1:17">
      <c r="A1371" s="5">
        <v>45731</v>
      </c>
      <c r="B1371" s="8">
        <v>10</v>
      </c>
      <c r="C1371" s="102">
        <f t="shared" si="1937"/>
        <v>45724</v>
      </c>
      <c r="D1371" s="50">
        <v>12</v>
      </c>
      <c r="E1371" s="75">
        <v>2366</v>
      </c>
      <c r="F1371" s="75">
        <v>26606</v>
      </c>
      <c r="G1371" s="75">
        <f t="shared" si="1703"/>
        <v>28972</v>
      </c>
      <c r="H1371" s="76">
        <v>6421043</v>
      </c>
      <c r="I1371" s="75">
        <v>282</v>
      </c>
      <c r="M1371" s="75">
        <f t="shared" ref="M1371" si="1938">AVERAGE(E1368:E1371)</f>
        <v>2792.25</v>
      </c>
      <c r="N1371" s="75">
        <f t="shared" ref="N1371" si="1939">AVERAGE(F1368:F1371)</f>
        <v>27448.25</v>
      </c>
      <c r="O1371" s="75">
        <f t="shared" ref="O1371" si="1940">AVERAGE(G1368:G1371)</f>
        <v>30240.5</v>
      </c>
      <c r="P1371" s="75">
        <f t="shared" ref="P1371" si="1941">AVERAGE(H1368:H1371)</f>
        <v>6993645.5</v>
      </c>
      <c r="Q1371" s="75">
        <f t="shared" ref="Q1371" si="1942">AVERAGE(I1368:I1371)</f>
        <v>294.75</v>
      </c>
    </row>
    <row r="1372" spans="1:17">
      <c r="A1372" s="5">
        <v>45738</v>
      </c>
      <c r="B1372" s="8">
        <v>11</v>
      </c>
      <c r="C1372" s="102">
        <f t="shared" ref="C1372:C1373" si="1943">A1371</f>
        <v>45731</v>
      </c>
      <c r="D1372" s="50">
        <v>13</v>
      </c>
      <c r="E1372" s="75">
        <v>2550</v>
      </c>
      <c r="F1372" s="75">
        <v>25133</v>
      </c>
      <c r="G1372" s="75">
        <f t="shared" si="1703"/>
        <v>27683</v>
      </c>
      <c r="H1372" s="76">
        <v>6117658</v>
      </c>
      <c r="I1372" s="75">
        <v>308</v>
      </c>
      <c r="M1372" s="75">
        <f t="shared" ref="M1372" si="1944">AVERAGE(E1369:E1372)</f>
        <v>2664.25</v>
      </c>
      <c r="N1372" s="75">
        <f t="shared" ref="N1372" si="1945">AVERAGE(F1369:F1372)</f>
        <v>26504.5</v>
      </c>
      <c r="O1372" s="75">
        <f t="shared" ref="O1372" si="1946">AVERAGE(G1369:G1372)</f>
        <v>29168.75</v>
      </c>
      <c r="P1372" s="75">
        <f t="shared" ref="P1372" si="1947">AVERAGE(H1369:H1372)</f>
        <v>6646966.5</v>
      </c>
      <c r="Q1372" s="75">
        <f t="shared" ref="Q1372" si="1948">AVERAGE(I1369:I1372)</f>
        <v>293.75</v>
      </c>
    </row>
    <row r="1373" spans="1:17">
      <c r="A1373" s="5">
        <v>45745</v>
      </c>
      <c r="B1373" s="8">
        <v>12</v>
      </c>
      <c r="C1373" s="102">
        <f t="shared" si="1943"/>
        <v>45738</v>
      </c>
      <c r="D1373" s="50">
        <v>14</v>
      </c>
      <c r="E1373" s="75">
        <v>2485</v>
      </c>
      <c r="F1373" s="75">
        <v>24235</v>
      </c>
      <c r="G1373" s="75">
        <f t="shared" si="1703"/>
        <v>26720</v>
      </c>
      <c r="H1373" s="76">
        <v>6019919</v>
      </c>
      <c r="I1373" s="75">
        <v>322</v>
      </c>
      <c r="M1373" s="75">
        <f t="shared" ref="M1373" si="1949">AVERAGE(E1370:E1373)</f>
        <v>2544.75</v>
      </c>
      <c r="N1373" s="75">
        <f t="shared" ref="N1373" si="1950">AVERAGE(F1370:F1373)</f>
        <v>25927.75</v>
      </c>
      <c r="O1373" s="75">
        <f t="shared" ref="O1373" si="1951">AVERAGE(G1370:G1373)</f>
        <v>28472.5</v>
      </c>
      <c r="P1373" s="75">
        <f t="shared" ref="P1373" si="1952">AVERAGE(H1370:H1373)</f>
        <v>6352190.25</v>
      </c>
      <c r="Q1373" s="75">
        <f t="shared" ref="Q1373" si="1953">AVERAGE(I1370:I1373)</f>
        <v>304</v>
      </c>
    </row>
    <row r="1374" spans="1:17">
      <c r="A1374" s="5">
        <v>45752</v>
      </c>
      <c r="B1374" s="8">
        <v>13</v>
      </c>
      <c r="C1374" s="102">
        <f t="shared" ref="C1374:C1376" si="1954">A1373</f>
        <v>45745</v>
      </c>
      <c r="D1374" s="50">
        <v>15</v>
      </c>
      <c r="E1374" s="75">
        <v>2496</v>
      </c>
      <c r="F1374" s="75">
        <v>23445</v>
      </c>
      <c r="G1374" s="75">
        <f t="shared" si="1703"/>
        <v>25941</v>
      </c>
      <c r="H1374" s="76">
        <v>5702692</v>
      </c>
      <c r="I1374" s="75">
        <v>346</v>
      </c>
      <c r="M1374" s="75">
        <f t="shared" ref="M1374:M1376" si="1955">AVERAGE(E1371:E1374)</f>
        <v>2474.25</v>
      </c>
      <c r="N1374" s="75">
        <f t="shared" ref="N1374:N1376" si="1956">AVERAGE(F1371:F1374)</f>
        <v>24854.75</v>
      </c>
      <c r="O1374" s="75">
        <f t="shared" ref="O1374:O1376" si="1957">AVERAGE(G1371:G1374)</f>
        <v>27329</v>
      </c>
      <c r="P1374" s="75">
        <f t="shared" ref="P1374:P1376" si="1958">AVERAGE(H1371:H1374)</f>
        <v>6065328</v>
      </c>
      <c r="Q1374" s="75">
        <f t="shared" ref="Q1374:Q1376" si="1959">AVERAGE(I1371:I1374)</f>
        <v>314.5</v>
      </c>
    </row>
    <row r="1375" spans="1:17">
      <c r="A1375" s="5">
        <v>45759</v>
      </c>
      <c r="B1375" s="8">
        <v>14</v>
      </c>
      <c r="C1375" s="102">
        <f t="shared" si="1954"/>
        <v>45752</v>
      </c>
      <c r="D1375" s="50">
        <v>16</v>
      </c>
      <c r="E1375" s="75">
        <v>3104</v>
      </c>
      <c r="F1375" s="75">
        <v>22840</v>
      </c>
      <c r="G1375" s="75">
        <f t="shared" si="1703"/>
        <v>25944</v>
      </c>
      <c r="H1375" s="76">
        <v>5362986</v>
      </c>
      <c r="I1375" s="75">
        <v>290</v>
      </c>
      <c r="M1375" s="75">
        <f t="shared" si="1955"/>
        <v>2658.75</v>
      </c>
      <c r="N1375" s="75">
        <f t="shared" si="1956"/>
        <v>23913.25</v>
      </c>
      <c r="O1375" s="75">
        <f t="shared" si="1957"/>
        <v>26572</v>
      </c>
      <c r="P1375" s="75">
        <f t="shared" si="1958"/>
        <v>5800813.75</v>
      </c>
      <c r="Q1375" s="75">
        <f t="shared" si="1959"/>
        <v>316.5</v>
      </c>
    </row>
    <row r="1376" spans="1:17">
      <c r="A1376" s="5">
        <v>45766</v>
      </c>
      <c r="B1376" s="8">
        <v>15</v>
      </c>
      <c r="C1376" s="102">
        <f t="shared" si="1954"/>
        <v>45759</v>
      </c>
      <c r="D1376" s="50">
        <v>17</v>
      </c>
      <c r="E1376" s="75">
        <v>2609</v>
      </c>
      <c r="F1376" s="75">
        <v>22250</v>
      </c>
      <c r="G1376" s="75">
        <f t="shared" si="1703"/>
        <v>24859</v>
      </c>
      <c r="H1376" s="76">
        <v>5277869</v>
      </c>
      <c r="I1376" s="75">
        <v>306</v>
      </c>
      <c r="M1376" s="75">
        <f t="shared" si="1955"/>
        <v>2673.5</v>
      </c>
      <c r="N1376" s="75">
        <f t="shared" si="1956"/>
        <v>23192.5</v>
      </c>
      <c r="O1376" s="75">
        <f t="shared" si="1957"/>
        <v>25866</v>
      </c>
      <c r="P1376" s="75">
        <f t="shared" si="1958"/>
        <v>5590866.5</v>
      </c>
      <c r="Q1376" s="75">
        <f t="shared" si="1959"/>
        <v>316</v>
      </c>
    </row>
    <row r="1377" spans="1:17">
      <c r="A1377" s="5">
        <v>45773</v>
      </c>
      <c r="B1377" s="8">
        <v>16</v>
      </c>
      <c r="C1377" s="102">
        <f t="shared" ref="C1377:C1378" si="1960">A1376</f>
        <v>45766</v>
      </c>
      <c r="D1377" s="50">
        <v>18</v>
      </c>
      <c r="E1377" s="75">
        <v>2566</v>
      </c>
      <c r="F1377" s="75">
        <v>21736</v>
      </c>
      <c r="G1377" s="75">
        <f t="shared" si="1703"/>
        <v>24302</v>
      </c>
      <c r="H1377" s="76">
        <v>5185719</v>
      </c>
      <c r="I1377" s="75">
        <v>292</v>
      </c>
      <c r="M1377" s="75">
        <f t="shared" ref="M1377" si="1961">AVERAGE(E1374:E1377)</f>
        <v>2693.75</v>
      </c>
      <c r="N1377" s="75">
        <f t="shared" ref="N1377" si="1962">AVERAGE(F1374:F1377)</f>
        <v>22567.75</v>
      </c>
      <c r="O1377" s="75">
        <f t="shared" ref="O1377" si="1963">AVERAGE(G1374:G1377)</f>
        <v>25261.5</v>
      </c>
      <c r="P1377" s="75">
        <f t="shared" ref="P1377" si="1964">AVERAGE(H1374:H1377)</f>
        <v>5382316.5</v>
      </c>
      <c r="Q1377" s="75">
        <f t="shared" ref="Q1377" si="1965">AVERAGE(I1374:I1377)</f>
        <v>308.5</v>
      </c>
    </row>
    <row r="1378" spans="1:17">
      <c r="A1378" s="5">
        <v>45780</v>
      </c>
      <c r="B1378" s="8">
        <v>17</v>
      </c>
      <c r="C1378" s="102">
        <f t="shared" si="1960"/>
        <v>45773</v>
      </c>
      <c r="D1378" s="50">
        <v>19</v>
      </c>
      <c r="E1378" s="75">
        <v>2749</v>
      </c>
      <c r="F1378" s="75">
        <v>21208</v>
      </c>
      <c r="G1378" s="75">
        <f t="shared" si="1703"/>
        <v>23957</v>
      </c>
      <c r="H1378" s="76">
        <v>5050921</v>
      </c>
      <c r="I1378" s="75">
        <v>326</v>
      </c>
      <c r="M1378" s="75">
        <f t="shared" ref="M1378" si="1966">AVERAGE(E1375:E1378)</f>
        <v>2757</v>
      </c>
      <c r="N1378" s="75">
        <f t="shared" ref="N1378" si="1967">AVERAGE(F1375:F1378)</f>
        <v>22008.5</v>
      </c>
      <c r="O1378" s="75">
        <f t="shared" ref="O1378" si="1968">AVERAGE(G1375:G1378)</f>
        <v>24765.5</v>
      </c>
      <c r="P1378" s="75">
        <f t="shared" ref="P1378" si="1969">AVERAGE(H1375:H1378)</f>
        <v>5219373.75</v>
      </c>
      <c r="Q1378" s="75">
        <f t="shared" ref="Q1378" si="1970">AVERAGE(I1375:I1378)</f>
        <v>303.5</v>
      </c>
    </row>
    <row r="1379" spans="1:17">
      <c r="A1379" s="5">
        <v>45787</v>
      </c>
      <c r="B1379" s="8">
        <v>18</v>
      </c>
      <c r="C1379" s="102">
        <f t="shared" ref="C1379:C1380" si="1971">A1378</f>
        <v>45780</v>
      </c>
      <c r="D1379" s="50">
        <v>20</v>
      </c>
      <c r="E1379" s="75">
        <v>2564</v>
      </c>
      <c r="F1379" s="75">
        <v>21137</v>
      </c>
      <c r="G1379" s="75">
        <f t="shared" si="1703"/>
        <v>23701</v>
      </c>
      <c r="H1379" s="76">
        <v>4955428</v>
      </c>
      <c r="I1379" s="75">
        <v>315</v>
      </c>
      <c r="M1379" s="75">
        <f t="shared" ref="M1379" si="1972">AVERAGE(E1376:E1379)</f>
        <v>2622</v>
      </c>
      <c r="N1379" s="75">
        <f t="shared" ref="N1379" si="1973">AVERAGE(F1376:F1379)</f>
        <v>21582.75</v>
      </c>
      <c r="O1379" s="75">
        <f t="shared" ref="O1379" si="1974">AVERAGE(G1376:G1379)</f>
        <v>24204.75</v>
      </c>
      <c r="P1379" s="75">
        <f t="shared" ref="P1379" si="1975">AVERAGE(H1376:H1379)</f>
        <v>5117484.25</v>
      </c>
      <c r="Q1379" s="75">
        <f t="shared" ref="Q1379" si="1976">AVERAGE(I1376:I1379)</f>
        <v>309.75</v>
      </c>
    </row>
    <row r="1380" spans="1:17">
      <c r="A1380" s="5">
        <v>45794</v>
      </c>
      <c r="B1380" s="8">
        <v>19</v>
      </c>
      <c r="C1380" s="102">
        <f t="shared" si="1971"/>
        <v>45787</v>
      </c>
      <c r="D1380" s="50">
        <v>21</v>
      </c>
      <c r="E1380" s="75">
        <v>2512</v>
      </c>
      <c r="F1380" s="75">
        <v>20537</v>
      </c>
      <c r="G1380" s="75">
        <f t="shared" si="1703"/>
        <v>23049</v>
      </c>
      <c r="H1380" s="76">
        <v>4933449</v>
      </c>
      <c r="I1380" s="75">
        <v>320</v>
      </c>
      <c r="M1380" s="75">
        <f t="shared" ref="M1380" si="1977">AVERAGE(E1377:E1380)</f>
        <v>2597.75</v>
      </c>
      <c r="N1380" s="75">
        <f t="shared" ref="N1380" si="1978">AVERAGE(F1377:F1380)</f>
        <v>21154.5</v>
      </c>
      <c r="O1380" s="75">
        <f t="shared" ref="O1380" si="1979">AVERAGE(G1377:G1380)</f>
        <v>23752.25</v>
      </c>
      <c r="P1380" s="75">
        <f t="shared" ref="P1380" si="1980">AVERAGE(H1377:H1380)</f>
        <v>5031379.25</v>
      </c>
      <c r="Q1380" s="75">
        <f t="shared" ref="Q1380" si="1981">AVERAGE(I1377:I1380)</f>
        <v>313.25</v>
      </c>
    </row>
    <row r="1381" spans="1:17">
      <c r="A1381" s="5">
        <v>45801</v>
      </c>
      <c r="B1381" s="8">
        <v>20</v>
      </c>
      <c r="C1381" s="102">
        <f t="shared" ref="C1381:C1382" si="1982">A1380</f>
        <v>45794</v>
      </c>
      <c r="D1381" s="50">
        <v>22</v>
      </c>
      <c r="E1381" s="75">
        <v>2504</v>
      </c>
      <c r="F1381" s="75">
        <v>20644</v>
      </c>
      <c r="G1381" s="75">
        <f t="shared" si="1703"/>
        <v>23148</v>
      </c>
      <c r="H1381" s="76">
        <v>4849986</v>
      </c>
      <c r="I1381" s="75">
        <v>296</v>
      </c>
      <c r="M1381" s="75">
        <f t="shared" ref="M1381" si="1983">AVERAGE(E1378:E1381)</f>
        <v>2582.25</v>
      </c>
      <c r="N1381" s="75">
        <f t="shared" ref="N1381" si="1984">AVERAGE(F1378:F1381)</f>
        <v>20881.5</v>
      </c>
      <c r="O1381" s="75">
        <f t="shared" ref="O1381" si="1985">AVERAGE(G1378:G1381)</f>
        <v>23463.75</v>
      </c>
      <c r="P1381" s="75">
        <f t="shared" ref="P1381" si="1986">AVERAGE(H1378:H1381)</f>
        <v>4947446</v>
      </c>
      <c r="Q1381" s="75">
        <f t="shared" ref="Q1381" si="1987">AVERAGE(I1378:I1381)</f>
        <v>314.25</v>
      </c>
    </row>
    <row r="1382" spans="1:17">
      <c r="A1382" s="5">
        <v>45808</v>
      </c>
      <c r="B1382" s="8">
        <v>21</v>
      </c>
      <c r="C1382" s="102">
        <f t="shared" si="1982"/>
        <v>45801</v>
      </c>
      <c r="D1382" s="50">
        <v>23</v>
      </c>
      <c r="E1382" s="75">
        <v>2504</v>
      </c>
      <c r="F1382" s="75">
        <v>20243</v>
      </c>
      <c r="G1382" s="75">
        <f t="shared" si="1703"/>
        <v>22747</v>
      </c>
      <c r="H1382" s="76">
        <v>5033526</v>
      </c>
      <c r="I1382" s="75">
        <v>317</v>
      </c>
      <c r="M1382" s="75">
        <f t="shared" ref="M1382" si="1988">AVERAGE(E1379:E1382)</f>
        <v>2521</v>
      </c>
      <c r="N1382" s="75">
        <f t="shared" ref="N1382" si="1989">AVERAGE(F1379:F1382)</f>
        <v>20640.25</v>
      </c>
      <c r="O1382" s="75">
        <f t="shared" ref="O1382" si="1990">AVERAGE(G1379:G1382)</f>
        <v>23161.25</v>
      </c>
      <c r="P1382" s="75">
        <f t="shared" ref="P1382" si="1991">AVERAGE(H1379:H1382)</f>
        <v>4943097.25</v>
      </c>
      <c r="Q1382" s="75">
        <f t="shared" ref="Q1382" si="1992">AVERAGE(I1379:I1382)</f>
        <v>312</v>
      </c>
    </row>
    <row r="1383" spans="1:17">
      <c r="A1383" s="5">
        <v>45815</v>
      </c>
      <c r="B1383" s="8">
        <v>22</v>
      </c>
      <c r="C1383" s="102">
        <f t="shared" ref="C1383:C1384" si="1993">A1382</f>
        <v>45808</v>
      </c>
      <c r="D1383" s="50">
        <v>24</v>
      </c>
      <c r="E1383" s="75">
        <v>3454</v>
      </c>
      <c r="F1383" s="75">
        <v>21697</v>
      </c>
      <c r="G1383" s="75">
        <f t="shared" si="1703"/>
        <v>25151</v>
      </c>
      <c r="H1383" s="76">
        <v>4814097</v>
      </c>
      <c r="I1383" s="75">
        <v>280</v>
      </c>
      <c r="M1383" s="75">
        <f t="shared" ref="M1383" si="1994">AVERAGE(E1380:E1383)</f>
        <v>2743.5</v>
      </c>
      <c r="N1383" s="75">
        <f t="shared" ref="N1383" si="1995">AVERAGE(F1380:F1383)</f>
        <v>20780.25</v>
      </c>
      <c r="O1383" s="75">
        <f t="shared" ref="O1383" si="1996">AVERAGE(G1380:G1383)</f>
        <v>23523.75</v>
      </c>
      <c r="P1383" s="75">
        <f t="shared" ref="P1383" si="1997">AVERAGE(H1380:H1383)</f>
        <v>4907764.5</v>
      </c>
      <c r="Q1383" s="75">
        <f t="shared" ref="Q1383" si="1998">AVERAGE(I1380:I1383)</f>
        <v>303.25</v>
      </c>
    </row>
    <row r="1384" spans="1:17">
      <c r="A1384" s="5">
        <v>45822</v>
      </c>
      <c r="B1384" s="8">
        <v>23</v>
      </c>
      <c r="C1384" s="102">
        <f t="shared" si="1993"/>
        <v>45815</v>
      </c>
      <c r="D1384" s="50">
        <v>25</v>
      </c>
      <c r="E1384" s="75">
        <v>2707</v>
      </c>
      <c r="F1384" s="75">
        <v>20541</v>
      </c>
      <c r="G1384" s="75">
        <f t="shared" si="1703"/>
        <v>23248</v>
      </c>
      <c r="H1384" s="76">
        <v>4834677</v>
      </c>
      <c r="I1384" s="75">
        <v>390</v>
      </c>
      <c r="M1384" s="75">
        <f t="shared" ref="M1384" si="1999">AVERAGE(E1381:E1384)</f>
        <v>2792.25</v>
      </c>
      <c r="N1384" s="75">
        <f t="shared" ref="N1384" si="2000">AVERAGE(F1381:F1384)</f>
        <v>20781.25</v>
      </c>
      <c r="O1384" s="75">
        <f t="shared" ref="O1384" si="2001">AVERAGE(G1381:G1384)</f>
        <v>23573.5</v>
      </c>
      <c r="P1384" s="75">
        <f t="shared" ref="P1384" si="2002">AVERAGE(H1381:H1384)</f>
        <v>4883071.5</v>
      </c>
      <c r="Q1384" s="75">
        <f t="shared" ref="Q1384" si="2003">AVERAGE(I1381:I1384)</f>
        <v>320.75</v>
      </c>
    </row>
    <row r="1385" spans="1:17">
      <c r="A1385" s="5">
        <v>45829</v>
      </c>
      <c r="B1385" s="8">
        <v>24</v>
      </c>
      <c r="C1385" s="102">
        <f t="shared" ref="C1385:C1386" si="2004">A1384</f>
        <v>45822</v>
      </c>
      <c r="D1385" s="50">
        <v>26</v>
      </c>
      <c r="E1385" s="75">
        <v>2436</v>
      </c>
      <c r="F1385" s="75">
        <v>20394</v>
      </c>
      <c r="G1385" s="75">
        <f t="shared" si="1703"/>
        <v>22830</v>
      </c>
      <c r="H1385" s="76">
        <v>4866291</v>
      </c>
      <c r="I1385" s="75">
        <v>326</v>
      </c>
      <c r="M1385" s="75">
        <f t="shared" ref="M1385" si="2005">AVERAGE(E1382:E1385)</f>
        <v>2775.25</v>
      </c>
      <c r="N1385" s="75">
        <f t="shared" ref="N1385" si="2006">AVERAGE(F1382:F1385)</f>
        <v>20718.75</v>
      </c>
      <c r="O1385" s="75">
        <f t="shared" ref="O1385" si="2007">AVERAGE(G1382:G1385)</f>
        <v>23494</v>
      </c>
      <c r="P1385" s="75">
        <f t="shared" ref="P1385" si="2008">AVERAGE(H1382:H1385)</f>
        <v>4887147.75</v>
      </c>
      <c r="Q1385" s="75">
        <f t="shared" ref="Q1385" si="2009">AVERAGE(I1382:I1385)</f>
        <v>328.25</v>
      </c>
    </row>
    <row r="1386" spans="1:17">
      <c r="A1386" s="5">
        <v>45836</v>
      </c>
      <c r="B1386" s="8">
        <v>25</v>
      </c>
      <c r="C1386" s="102">
        <f t="shared" si="2004"/>
        <v>45829</v>
      </c>
      <c r="D1386" s="50">
        <v>27</v>
      </c>
      <c r="E1386" s="75">
        <v>2502</v>
      </c>
      <c r="F1386" s="75">
        <v>20787</v>
      </c>
      <c r="G1386" s="75">
        <f t="shared" si="1703"/>
        <v>23289</v>
      </c>
      <c r="H1386" s="76">
        <v>4777309</v>
      </c>
      <c r="I1386" s="75">
        <v>313</v>
      </c>
      <c r="M1386" s="75">
        <f t="shared" ref="M1386" si="2010">AVERAGE(E1383:E1386)</f>
        <v>2774.75</v>
      </c>
      <c r="N1386" s="75">
        <f t="shared" ref="N1386" si="2011">AVERAGE(F1383:F1386)</f>
        <v>20854.75</v>
      </c>
      <c r="O1386" s="75">
        <f t="shared" ref="O1386" si="2012">AVERAGE(G1383:G1386)</f>
        <v>23629.5</v>
      </c>
      <c r="P1386" s="75">
        <f t="shared" ref="P1386" si="2013">AVERAGE(H1383:H1386)</f>
        <v>4823093.5</v>
      </c>
      <c r="Q1386" s="75">
        <f t="shared" ref="Q1386" si="2014">AVERAGE(I1383:I1386)</f>
        <v>327.25</v>
      </c>
    </row>
    <row r="1387" spans="1:17">
      <c r="A1387" s="5">
        <v>45843</v>
      </c>
      <c r="B1387" s="8">
        <v>26</v>
      </c>
      <c r="C1387" s="102">
        <f t="shared" ref="C1387:C1388" si="2015">A1386</f>
        <v>45836</v>
      </c>
      <c r="D1387" s="50">
        <v>28</v>
      </c>
      <c r="E1387" s="75">
        <v>2789</v>
      </c>
      <c r="F1387" s="75">
        <v>20545</v>
      </c>
      <c r="G1387" s="75">
        <f t="shared" si="1703"/>
        <v>23334</v>
      </c>
      <c r="H1387" s="76">
        <v>4767717</v>
      </c>
      <c r="I1387" s="75">
        <v>279</v>
      </c>
      <c r="M1387" s="75">
        <f t="shared" ref="M1387" si="2016">AVERAGE(E1384:E1387)</f>
        <v>2608.5</v>
      </c>
      <c r="N1387" s="75">
        <f t="shared" ref="N1387" si="2017">AVERAGE(F1384:F1387)</f>
        <v>20566.75</v>
      </c>
      <c r="O1387" s="75">
        <f t="shared" ref="O1387" si="2018">AVERAGE(G1384:G1387)</f>
        <v>23175.25</v>
      </c>
      <c r="P1387" s="75">
        <f t="shared" ref="P1387" si="2019">AVERAGE(H1384:H1387)</f>
        <v>4811498.5</v>
      </c>
      <c r="Q1387" s="75">
        <f t="shared" ref="Q1387" si="2020">AVERAGE(I1384:I1387)</f>
        <v>327</v>
      </c>
    </row>
    <row r="1388" spans="1:17">
      <c r="A1388" s="5">
        <v>45850</v>
      </c>
      <c r="B1388" s="8">
        <v>27</v>
      </c>
      <c r="C1388" s="102">
        <f t="shared" si="2015"/>
        <v>45843</v>
      </c>
      <c r="D1388" s="50">
        <v>29</v>
      </c>
      <c r="E1388" s="75">
        <v>3259</v>
      </c>
      <c r="F1388" s="75">
        <v>21398</v>
      </c>
      <c r="G1388" s="75">
        <f t="shared" si="1703"/>
        <v>24657</v>
      </c>
      <c r="H1388" s="76">
        <v>4998342</v>
      </c>
      <c r="I1388" s="75">
        <v>301</v>
      </c>
      <c r="M1388" s="75">
        <f t="shared" ref="M1388:M1390" si="2021">AVERAGE(E1385:E1388)</f>
        <v>2746.5</v>
      </c>
      <c r="N1388" s="75">
        <f t="shared" ref="N1388:N1390" si="2022">AVERAGE(F1385:F1388)</f>
        <v>20781</v>
      </c>
      <c r="O1388" s="75">
        <f t="shared" ref="O1388:O1390" si="2023">AVERAGE(G1385:G1388)</f>
        <v>23527.5</v>
      </c>
      <c r="P1388" s="75">
        <f t="shared" ref="P1388:P1390" si="2024">AVERAGE(H1385:H1388)</f>
        <v>4852414.75</v>
      </c>
      <c r="Q1388" s="75">
        <f t="shared" ref="Q1388:Q1390" si="2025">AVERAGE(I1385:I1388)</f>
        <v>304.75</v>
      </c>
    </row>
    <row r="1389" spans="1:17">
      <c r="A1389" s="5">
        <v>45857</v>
      </c>
      <c r="B1389" s="8">
        <v>28</v>
      </c>
      <c r="C1389" s="102">
        <f t="shared" ref="C1389:C1390" si="2026">A1388</f>
        <v>45850</v>
      </c>
      <c r="D1389" s="50">
        <v>30</v>
      </c>
      <c r="E1389" s="75">
        <v>3264</v>
      </c>
      <c r="F1389" s="75">
        <v>21812</v>
      </c>
      <c r="G1389" s="75">
        <f t="shared" si="1703"/>
        <v>25076</v>
      </c>
      <c r="H1389" s="76">
        <v>4863645</v>
      </c>
      <c r="I1389" s="75">
        <v>352</v>
      </c>
      <c r="M1389" s="75">
        <f t="shared" si="2021"/>
        <v>2953.5</v>
      </c>
      <c r="N1389" s="75">
        <f t="shared" si="2022"/>
        <v>21135.5</v>
      </c>
      <c r="O1389" s="75">
        <f t="shared" si="2023"/>
        <v>24089</v>
      </c>
      <c r="P1389" s="75">
        <f t="shared" si="2024"/>
        <v>4851753.25</v>
      </c>
      <c r="Q1389" s="75">
        <f t="shared" si="2025"/>
        <v>311.25</v>
      </c>
    </row>
    <row r="1390" spans="1:17">
      <c r="A1390" s="5">
        <v>45864</v>
      </c>
      <c r="B1390" s="8">
        <v>29</v>
      </c>
      <c r="C1390" s="102">
        <f t="shared" si="2026"/>
        <v>45857</v>
      </c>
      <c r="D1390" s="50">
        <v>31</v>
      </c>
      <c r="E1390" s="75">
        <v>2359</v>
      </c>
      <c r="F1390" s="75">
        <v>20346</v>
      </c>
      <c r="G1390" s="75">
        <f t="shared" si="1703"/>
        <v>22705</v>
      </c>
      <c r="H1390" s="76">
        <v>4824407</v>
      </c>
      <c r="I1390" s="75">
        <v>352</v>
      </c>
      <c r="M1390" s="75">
        <f t="shared" si="2021"/>
        <v>2917.75</v>
      </c>
      <c r="N1390" s="75">
        <f t="shared" si="2022"/>
        <v>21025.25</v>
      </c>
      <c r="O1390" s="75">
        <f t="shared" si="2023"/>
        <v>23943</v>
      </c>
      <c r="P1390" s="75">
        <f t="shared" si="2024"/>
        <v>4863527.75</v>
      </c>
      <c r="Q1390" s="75">
        <f t="shared" si="2025"/>
        <v>321</v>
      </c>
    </row>
    <row r="1391" spans="1:17">
      <c r="A1391" s="5">
        <v>45871</v>
      </c>
      <c r="B1391" s="8">
        <v>30</v>
      </c>
      <c r="C1391" s="102">
        <f t="shared" ref="C1391:C1392" si="2027">A1390</f>
        <v>45864</v>
      </c>
      <c r="D1391" s="50">
        <v>32</v>
      </c>
      <c r="E1391" s="75">
        <v>2550</v>
      </c>
      <c r="F1391" s="75">
        <v>20287</v>
      </c>
      <c r="G1391" s="75">
        <f t="shared" si="1703"/>
        <v>22837</v>
      </c>
      <c r="H1391" s="76">
        <v>4770635</v>
      </c>
      <c r="I1391" s="75">
        <v>349</v>
      </c>
      <c r="M1391" s="75">
        <f t="shared" ref="M1391" si="2028">AVERAGE(E1388:E1391)</f>
        <v>2858</v>
      </c>
      <c r="N1391" s="75">
        <f t="shared" ref="N1391" si="2029">AVERAGE(F1388:F1391)</f>
        <v>20960.75</v>
      </c>
      <c r="O1391" s="75">
        <f t="shared" ref="O1391" si="2030">AVERAGE(G1388:G1391)</f>
        <v>23818.75</v>
      </c>
      <c r="P1391" s="75">
        <f t="shared" ref="P1391" si="2031">AVERAGE(H1388:H1391)</f>
        <v>4864257.25</v>
      </c>
      <c r="Q1391" s="75">
        <f t="shared" ref="Q1391" si="2032">AVERAGE(I1388:I1391)</f>
        <v>338.5</v>
      </c>
    </row>
    <row r="1392" spans="1:17">
      <c r="A1392" s="5">
        <v>45878</v>
      </c>
      <c r="B1392" s="8">
        <v>31</v>
      </c>
      <c r="C1392" s="102">
        <f t="shared" si="2027"/>
        <v>45871</v>
      </c>
      <c r="D1392" s="50">
        <v>33</v>
      </c>
      <c r="E1392" s="75">
        <v>2607</v>
      </c>
      <c r="F1392" s="75">
        <v>20778</v>
      </c>
      <c r="G1392" s="75">
        <f t="shared" si="1703"/>
        <v>23385</v>
      </c>
      <c r="H1392" s="76">
        <v>4676044</v>
      </c>
      <c r="I1392" s="75">
        <v>340</v>
      </c>
      <c r="M1392" s="75">
        <f t="shared" ref="M1392" si="2033">AVERAGE(E1389:E1392)</f>
        <v>2695</v>
      </c>
      <c r="N1392" s="75">
        <f t="shared" ref="N1392" si="2034">AVERAGE(F1389:F1392)</f>
        <v>20805.75</v>
      </c>
      <c r="O1392" s="75">
        <f t="shared" ref="O1392" si="2035">AVERAGE(G1389:G1392)</f>
        <v>23500.75</v>
      </c>
      <c r="P1392" s="75">
        <f t="shared" ref="P1392" si="2036">AVERAGE(H1389:H1392)</f>
        <v>4783682.75</v>
      </c>
      <c r="Q1392" s="75">
        <f t="shared" ref="Q1392" si="2037">AVERAGE(I1389:I1392)</f>
        <v>348.25</v>
      </c>
    </row>
    <row r="1393" spans="1:17">
      <c r="A1393" s="5">
        <v>45885</v>
      </c>
      <c r="B1393" s="8">
        <v>32</v>
      </c>
      <c r="C1393" s="102">
        <f t="shared" ref="C1393:C1395" si="2038">A1392</f>
        <v>45878</v>
      </c>
      <c r="D1393" s="50">
        <v>34</v>
      </c>
      <c r="E1393" s="75">
        <v>2574</v>
      </c>
      <c r="F1393" s="75">
        <v>20124</v>
      </c>
      <c r="G1393" s="75">
        <f t="shared" si="1703"/>
        <v>22698</v>
      </c>
      <c r="H1393" s="76">
        <v>4687211</v>
      </c>
      <c r="I1393" s="75">
        <v>288</v>
      </c>
      <c r="M1393" s="75">
        <f t="shared" ref="M1393:M1395" si="2039">AVERAGE(E1390:E1393)</f>
        <v>2522.5</v>
      </c>
      <c r="N1393" s="75">
        <f t="shared" ref="N1393:N1395" si="2040">AVERAGE(F1390:F1393)</f>
        <v>20383.75</v>
      </c>
      <c r="O1393" s="75">
        <f t="shared" ref="O1393:O1395" si="2041">AVERAGE(G1390:G1393)</f>
        <v>22906.25</v>
      </c>
      <c r="P1393" s="75">
        <f t="shared" ref="P1393:P1395" si="2042">AVERAGE(H1390:H1393)</f>
        <v>4739574.25</v>
      </c>
      <c r="Q1393" s="75">
        <f t="shared" ref="Q1393:Q1395" si="2043">AVERAGE(I1390:I1393)</f>
        <v>332.25</v>
      </c>
    </row>
    <row r="1394" spans="1:17">
      <c r="A1394" s="5">
        <v>45892</v>
      </c>
      <c r="B1394" s="8">
        <v>33</v>
      </c>
      <c r="C1394" s="102">
        <f t="shared" si="2038"/>
        <v>45885</v>
      </c>
      <c r="D1394" s="50">
        <v>35</v>
      </c>
      <c r="E1394" s="75">
        <v>2653</v>
      </c>
      <c r="F1394" s="75">
        <v>20093</v>
      </c>
      <c r="G1394" s="75">
        <f t="shared" si="1703"/>
        <v>22746</v>
      </c>
      <c r="H1394" s="76">
        <v>4644366</v>
      </c>
      <c r="I1394" s="75">
        <v>282</v>
      </c>
      <c r="M1394" s="75">
        <f t="shared" si="2039"/>
        <v>2596</v>
      </c>
      <c r="N1394" s="75">
        <f t="shared" si="2040"/>
        <v>20320.5</v>
      </c>
      <c r="O1394" s="75">
        <f t="shared" si="2041"/>
        <v>22916.5</v>
      </c>
      <c r="P1394" s="75">
        <f t="shared" si="2042"/>
        <v>4694564</v>
      </c>
      <c r="Q1394" s="75">
        <f t="shared" si="2043"/>
        <v>314.75</v>
      </c>
    </row>
    <row r="1395" spans="1:17">
      <c r="A1395" s="5">
        <v>45899</v>
      </c>
      <c r="B1395" s="8">
        <v>34</v>
      </c>
      <c r="C1395" s="102">
        <f t="shared" si="2038"/>
        <v>45892</v>
      </c>
      <c r="D1395" s="50">
        <v>36</v>
      </c>
      <c r="E1395" s="75">
        <v>2361</v>
      </c>
      <c r="F1395" s="75">
        <v>19843</v>
      </c>
      <c r="G1395" s="75">
        <f t="shared" si="1703"/>
        <v>22204</v>
      </c>
      <c r="H1395" s="76">
        <v>4528161</v>
      </c>
      <c r="I1395" s="75">
        <v>308</v>
      </c>
      <c r="M1395" s="75">
        <f t="shared" si="2039"/>
        <v>2548.75</v>
      </c>
      <c r="N1395" s="75">
        <f t="shared" si="2040"/>
        <v>20209.5</v>
      </c>
      <c r="O1395" s="75">
        <f t="shared" si="2041"/>
        <v>22758.25</v>
      </c>
      <c r="P1395" s="75">
        <f t="shared" si="2042"/>
        <v>4633945.5</v>
      </c>
      <c r="Q1395" s="75">
        <f t="shared" si="2043"/>
        <v>304.5</v>
      </c>
    </row>
    <row r="1396" spans="1:17">
      <c r="A1396" s="5">
        <v>45906</v>
      </c>
      <c r="B1396" s="8">
        <v>35</v>
      </c>
      <c r="C1396" s="102">
        <f t="shared" ref="C1396:C1397" si="2044">A1395</f>
        <v>45899</v>
      </c>
      <c r="D1396" s="50">
        <v>37</v>
      </c>
      <c r="E1396" s="75">
        <v>2348</v>
      </c>
      <c r="F1396" s="75">
        <v>19494</v>
      </c>
      <c r="G1396" s="75">
        <f t="shared" si="1703"/>
        <v>21842</v>
      </c>
      <c r="H1396" s="76">
        <v>4784019</v>
      </c>
      <c r="I1396" s="75">
        <v>281</v>
      </c>
      <c r="M1396" s="75">
        <f t="shared" ref="M1396" si="2045">AVERAGE(E1393:E1396)</f>
        <v>2484</v>
      </c>
      <c r="N1396" s="75">
        <f t="shared" ref="N1396" si="2046">AVERAGE(F1393:F1396)</f>
        <v>19888.5</v>
      </c>
      <c r="O1396" s="75">
        <f t="shared" ref="O1396" si="2047">AVERAGE(G1393:G1396)</f>
        <v>22372.5</v>
      </c>
      <c r="P1396" s="75">
        <f t="shared" ref="P1396" si="2048">AVERAGE(H1393:H1396)</f>
        <v>4660939.25</v>
      </c>
      <c r="Q1396" s="75">
        <f t="shared" ref="Q1396" si="2049">AVERAGE(I1393:I1396)</f>
        <v>289.75</v>
      </c>
    </row>
    <row r="1397" spans="1:17">
      <c r="A1397" s="5">
        <v>45913</v>
      </c>
      <c r="B1397" s="8">
        <v>36</v>
      </c>
      <c r="C1397" s="102">
        <f t="shared" si="2044"/>
        <v>45906</v>
      </c>
      <c r="D1397" s="50">
        <v>38</v>
      </c>
      <c r="E1397" s="75">
        <v>2652</v>
      </c>
      <c r="F1397" s="75">
        <v>20005</v>
      </c>
      <c r="G1397" s="75">
        <f t="shared" si="1703"/>
        <v>22657</v>
      </c>
      <c r="H1397" s="76">
        <v>4650675</v>
      </c>
      <c r="I1397" s="75">
        <v>281</v>
      </c>
      <c r="M1397" s="75">
        <f t="shared" ref="M1397" si="2050">AVERAGE(E1394:E1397)</f>
        <v>2503.5</v>
      </c>
      <c r="N1397" s="75">
        <f t="shared" ref="N1397" si="2051">AVERAGE(F1394:F1397)</f>
        <v>19858.75</v>
      </c>
      <c r="O1397" s="75">
        <f t="shared" ref="O1397" si="2052">AVERAGE(G1394:G1397)</f>
        <v>22362.25</v>
      </c>
      <c r="P1397" s="75">
        <f t="shared" ref="P1397" si="2053">AVERAGE(H1394:H1397)</f>
        <v>4651805.25</v>
      </c>
      <c r="Q1397" s="75">
        <f t="shared" ref="Q1397" si="2054">AVERAGE(I1394:I1397)</f>
        <v>288</v>
      </c>
    </row>
    <row r="1398" spans="1:17">
      <c r="A1398" s="5">
        <v>45920</v>
      </c>
      <c r="B1398" s="8">
        <v>37</v>
      </c>
      <c r="C1398" s="102">
        <f t="shared" ref="C1398" si="2055">A1397</f>
        <v>45913</v>
      </c>
      <c r="D1398" s="50">
        <v>39</v>
      </c>
      <c r="E1398" s="75">
        <v>2452</v>
      </c>
      <c r="F1398" s="75">
        <v>19791</v>
      </c>
      <c r="G1398" s="75">
        <f t="shared" si="1703"/>
        <v>22243</v>
      </c>
      <c r="H1398" s="76">
        <v>4569826</v>
      </c>
      <c r="I1398" s="75">
        <v>290</v>
      </c>
      <c r="M1398" s="75">
        <f t="shared" ref="M1398:M1403" si="2056">AVERAGE(E1395:E1398)</f>
        <v>2453.25</v>
      </c>
      <c r="N1398" s="75">
        <f t="shared" ref="N1398" si="2057">AVERAGE(F1395:F1398)</f>
        <v>19783.25</v>
      </c>
      <c r="O1398" s="75">
        <f t="shared" ref="O1398" si="2058">AVERAGE(G1395:G1398)</f>
        <v>22236.5</v>
      </c>
      <c r="P1398" s="75">
        <f t="shared" ref="P1398" si="2059">AVERAGE(H1395:H1398)</f>
        <v>4633170.25</v>
      </c>
      <c r="Q1398" s="75">
        <f t="shared" ref="Q1398" si="2060">AVERAGE(I1395:I1398)</f>
        <v>290</v>
      </c>
    </row>
    <row r="1399" spans="1:17">
      <c r="A1399" s="5">
        <v>45927</v>
      </c>
      <c r="B1399" s="8">
        <v>38</v>
      </c>
      <c r="C1399" s="102">
        <f t="shared" ref="C1399:C1404" si="2061">A1398</f>
        <v>45920</v>
      </c>
      <c r="D1399" s="50">
        <v>40</v>
      </c>
      <c r="E1399" s="75">
        <v>2285</v>
      </c>
      <c r="F1399" s="75">
        <v>19093</v>
      </c>
      <c r="G1399" s="75">
        <f t="shared" si="1703"/>
        <v>21378</v>
      </c>
      <c r="H1399" s="76">
        <v>4680188</v>
      </c>
      <c r="I1399" s="75">
        <v>314</v>
      </c>
      <c r="M1399" s="75">
        <f t="shared" si="2056"/>
        <v>2434.25</v>
      </c>
      <c r="N1399" s="75">
        <f t="shared" ref="N1399:N1400" si="2062">AVERAGE(F1396:F1399)</f>
        <v>19595.75</v>
      </c>
      <c r="O1399" s="75">
        <f t="shared" ref="O1399:O1400" si="2063">AVERAGE(G1396:G1399)</f>
        <v>22030</v>
      </c>
      <c r="P1399" s="75">
        <f t="shared" ref="P1399:P1400" si="2064">AVERAGE(H1396:H1399)</f>
        <v>4671177</v>
      </c>
      <c r="Q1399" s="75">
        <f t="shared" ref="Q1399:Q1400" si="2065">AVERAGE(I1396:I1399)</f>
        <v>291.5</v>
      </c>
    </row>
    <row r="1400" spans="1:17">
      <c r="A1400" s="5">
        <v>45934</v>
      </c>
      <c r="B1400" s="8">
        <v>39</v>
      </c>
      <c r="C1400" s="102">
        <f t="shared" si="2061"/>
        <v>45927</v>
      </c>
      <c r="D1400" s="50">
        <v>41</v>
      </c>
      <c r="E1400" s="75">
        <v>2945</v>
      </c>
      <c r="F1400" s="75">
        <v>19375</v>
      </c>
      <c r="G1400" s="75">
        <f t="shared" si="1703"/>
        <v>22320</v>
      </c>
      <c r="H1400" s="76">
        <v>4530446</v>
      </c>
      <c r="I1400" s="75">
        <v>314</v>
      </c>
      <c r="M1400" s="75">
        <f t="shared" si="2056"/>
        <v>2583.5</v>
      </c>
      <c r="N1400" s="75">
        <f t="shared" si="2062"/>
        <v>19566</v>
      </c>
      <c r="O1400" s="75">
        <f t="shared" si="2063"/>
        <v>22149.5</v>
      </c>
      <c r="P1400" s="75">
        <f t="shared" si="2064"/>
        <v>4607783.75</v>
      </c>
      <c r="Q1400" s="75">
        <f t="shared" si="2065"/>
        <v>299.75</v>
      </c>
    </row>
    <row r="1401" spans="1:17">
      <c r="A1401" s="5">
        <v>45941</v>
      </c>
      <c r="B1401" s="8">
        <v>40</v>
      </c>
      <c r="C1401" s="102">
        <f t="shared" si="2061"/>
        <v>45934</v>
      </c>
      <c r="D1401" s="50">
        <v>42</v>
      </c>
      <c r="E1401" s="75">
        <v>3018</v>
      </c>
      <c r="F1401" s="75">
        <v>19452</v>
      </c>
      <c r="G1401" s="75">
        <f t="shared" si="1703"/>
        <v>22470</v>
      </c>
      <c r="H1401" s="76">
        <v>4300372</v>
      </c>
      <c r="I1401" s="75">
        <v>321</v>
      </c>
      <c r="M1401" s="75">
        <f t="shared" si="2056"/>
        <v>2675</v>
      </c>
      <c r="N1401" s="75">
        <f t="shared" ref="N1401" si="2066">AVERAGE(F1398:F1401)</f>
        <v>19427.75</v>
      </c>
      <c r="O1401" s="75">
        <f t="shared" ref="O1401" si="2067">AVERAGE(G1398:G1401)</f>
        <v>22102.75</v>
      </c>
      <c r="P1401" s="75">
        <f t="shared" ref="P1401" si="2068">AVERAGE(H1398:H1401)</f>
        <v>4520208</v>
      </c>
      <c r="Q1401" s="75">
        <f t="shared" ref="Q1401" si="2069">AVERAGE(I1398:I1401)</f>
        <v>309.75</v>
      </c>
    </row>
    <row r="1402" spans="1:17">
      <c r="A1402" s="5">
        <v>45948</v>
      </c>
      <c r="B1402" s="8">
        <v>41</v>
      </c>
      <c r="C1402" s="102">
        <f t="shared" si="2061"/>
        <v>45941</v>
      </c>
      <c r="D1402" s="50">
        <v>43</v>
      </c>
      <c r="E1402" s="75">
        <v>2306</v>
      </c>
      <c r="F1402" s="75">
        <v>18636</v>
      </c>
      <c r="G1402" s="75">
        <f t="shared" si="1703"/>
        <v>20942</v>
      </c>
      <c r="H1402" s="76">
        <v>4406628</v>
      </c>
      <c r="I1402" s="75">
        <v>338</v>
      </c>
      <c r="M1402" s="75">
        <f t="shared" si="2056"/>
        <v>2638.5</v>
      </c>
      <c r="N1402" s="75">
        <f t="shared" ref="N1402" si="2070">AVERAGE(F1399:F1402)</f>
        <v>19139</v>
      </c>
      <c r="O1402" s="75">
        <f t="shared" ref="O1402" si="2071">AVERAGE(G1399:G1402)</f>
        <v>21777.5</v>
      </c>
      <c r="P1402" s="75">
        <f t="shared" ref="P1402" si="2072">AVERAGE(H1399:H1402)</f>
        <v>4479408.5</v>
      </c>
      <c r="Q1402" s="75">
        <f t="shared" ref="Q1402" si="2073">AVERAGE(I1399:I1402)</f>
        <v>321.75</v>
      </c>
    </row>
    <row r="1403" spans="1:17">
      <c r="A1403" s="5">
        <v>45955</v>
      </c>
      <c r="B1403" s="8">
        <v>42</v>
      </c>
      <c r="C1403" s="102">
        <f t="shared" si="2061"/>
        <v>45948</v>
      </c>
      <c r="D1403" s="50">
        <v>44</v>
      </c>
      <c r="E1403" s="75">
        <v>2431</v>
      </c>
      <c r="F1403" s="75">
        <v>18961</v>
      </c>
      <c r="G1403" s="75">
        <f t="shared" si="1703"/>
        <v>21392</v>
      </c>
      <c r="H1403" s="76">
        <v>4483979</v>
      </c>
      <c r="I1403" s="75">
        <v>286</v>
      </c>
      <c r="M1403" s="75">
        <f t="shared" si="2056"/>
        <v>2675</v>
      </c>
      <c r="N1403" s="75">
        <f t="shared" ref="N1403" si="2074">AVERAGE(F1400:F1403)</f>
        <v>19106</v>
      </c>
      <c r="O1403" s="75">
        <f t="shared" ref="O1403" si="2075">AVERAGE(G1400:G1403)</f>
        <v>21781</v>
      </c>
      <c r="P1403" s="75">
        <f t="shared" ref="P1403" si="2076">AVERAGE(H1400:H1403)</f>
        <v>4430356.25</v>
      </c>
      <c r="Q1403" s="75">
        <f t="shared" ref="Q1403" si="2077">AVERAGE(I1400:I1403)</f>
        <v>314.75</v>
      </c>
    </row>
    <row r="1404" spans="1:17">
      <c r="A1404" s="5">
        <v>45962</v>
      </c>
      <c r="B1404" s="8">
        <v>43</v>
      </c>
      <c r="C1404" s="102">
        <f t="shared" si="2061"/>
        <v>45955</v>
      </c>
      <c r="D1404" s="50">
        <v>45</v>
      </c>
      <c r="E1404" s="75">
        <v>3310</v>
      </c>
      <c r="F1404" s="75">
        <v>19161</v>
      </c>
      <c r="G1404" s="75">
        <f t="shared" si="1703"/>
        <v>22471</v>
      </c>
      <c r="H1404" s="76">
        <v>4500016</v>
      </c>
      <c r="I1404" s="75">
        <v>316</v>
      </c>
      <c r="M1404" s="75">
        <f t="shared" ref="M1404" si="2078">AVERAGE(E1401:E1404)</f>
        <v>2766.25</v>
      </c>
      <c r="N1404" s="75">
        <f t="shared" ref="N1404" si="2079">AVERAGE(F1401:F1404)</f>
        <v>19052.5</v>
      </c>
      <c r="O1404" s="75">
        <f t="shared" ref="O1404" si="2080">AVERAGE(G1401:G1404)</f>
        <v>21818.75</v>
      </c>
      <c r="P1404" s="75">
        <f t="shared" ref="P1404" si="2081">AVERAGE(H1401:H1404)</f>
        <v>4422748.75</v>
      </c>
      <c r="Q1404" s="75">
        <f t="shared" ref="Q1404" si="2082">AVERAGE(I1401:I1404)</f>
        <v>315.25</v>
      </c>
    </row>
    <row r="1405" spans="1:17">
      <c r="A1405" s="5">
        <v>45969</v>
      </c>
      <c r="B1405" s="8">
        <v>44</v>
      </c>
      <c r="C1405" s="102">
        <f t="shared" ref="C1405:C1406" si="2083">A1404</f>
        <v>45962</v>
      </c>
      <c r="D1405" s="50">
        <v>46</v>
      </c>
      <c r="E1405" s="75">
        <v>2899</v>
      </c>
      <c r="F1405" s="75">
        <v>19775</v>
      </c>
      <c r="G1405" s="75">
        <f t="shared" si="1703"/>
        <v>22674</v>
      </c>
      <c r="H1405" s="76">
        <v>4322469</v>
      </c>
      <c r="I1405" s="75">
        <v>295</v>
      </c>
      <c r="M1405" s="75">
        <f t="shared" ref="M1405:M1406" si="2084">AVERAGE(E1402:E1405)</f>
        <v>2736.5</v>
      </c>
      <c r="N1405" s="75">
        <f t="shared" ref="N1405:N1406" si="2085">AVERAGE(F1402:F1405)</f>
        <v>19133.25</v>
      </c>
      <c r="O1405" s="75">
        <f t="shared" ref="O1405:O1406" si="2086">AVERAGE(G1402:G1405)</f>
        <v>21869.75</v>
      </c>
      <c r="P1405" s="75">
        <f t="shared" ref="P1405:P1406" si="2087">AVERAGE(H1402:H1405)</f>
        <v>4428273</v>
      </c>
      <c r="Q1405" s="75">
        <f t="shared" ref="Q1405:Q1406" si="2088">AVERAGE(I1402:I1405)</f>
        <v>308.75</v>
      </c>
    </row>
    <row r="1406" spans="1:17">
      <c r="A1406" s="5">
        <v>45976</v>
      </c>
      <c r="B1406" s="8">
        <v>45</v>
      </c>
      <c r="C1406" s="102">
        <f t="shared" si="2083"/>
        <v>45969</v>
      </c>
      <c r="D1406" s="50">
        <v>47</v>
      </c>
      <c r="E1406" s="75">
        <v>2595</v>
      </c>
      <c r="F1406" s="75">
        <v>18769</v>
      </c>
      <c r="G1406" s="75">
        <f t="shared" si="1703"/>
        <v>21364</v>
      </c>
      <c r="H1406" s="76">
        <v>4505432</v>
      </c>
      <c r="I1406" s="75">
        <v>302</v>
      </c>
      <c r="M1406" s="75">
        <f t="shared" si="2084"/>
        <v>2808.75</v>
      </c>
      <c r="N1406" s="75">
        <f t="shared" si="2085"/>
        <v>19166.5</v>
      </c>
      <c r="O1406" s="75">
        <f t="shared" si="2086"/>
        <v>21975.25</v>
      </c>
      <c r="P1406" s="75">
        <f t="shared" si="2087"/>
        <v>4452974</v>
      </c>
      <c r="Q1406" s="75">
        <f t="shared" si="2088"/>
        <v>299.75</v>
      </c>
    </row>
    <row r="1407" spans="1:17">
      <c r="A1407" s="5">
        <v>45983</v>
      </c>
      <c r="B1407" s="8">
        <v>46</v>
      </c>
      <c r="C1407" s="102">
        <f t="shared" ref="C1407:C1408" si="2089">A1406</f>
        <v>45976</v>
      </c>
      <c r="D1407" s="50">
        <v>48</v>
      </c>
      <c r="E1407" s="75">
        <v>2758</v>
      </c>
      <c r="F1407" s="75">
        <v>19240</v>
      </c>
      <c r="G1407" s="75">
        <f t="shared" si="1703"/>
        <v>21998</v>
      </c>
      <c r="H1407" s="76">
        <v>4256518</v>
      </c>
      <c r="I1407" s="75">
        <v>268</v>
      </c>
      <c r="M1407" s="75">
        <f t="shared" ref="M1407" si="2090">AVERAGE(E1404:E1407)</f>
        <v>2890.5</v>
      </c>
      <c r="N1407" s="75">
        <f t="shared" ref="N1407" si="2091">AVERAGE(F1404:F1407)</f>
        <v>19236.25</v>
      </c>
      <c r="O1407" s="75">
        <f t="shared" ref="O1407" si="2092">AVERAGE(G1404:G1407)</f>
        <v>22126.75</v>
      </c>
      <c r="P1407" s="75">
        <f t="shared" ref="P1407" si="2093">AVERAGE(H1404:H1407)</f>
        <v>4396108.75</v>
      </c>
      <c r="Q1407" s="75">
        <f t="shared" ref="Q1407" si="2094">AVERAGE(I1404:I1407)</f>
        <v>295.25</v>
      </c>
    </row>
    <row r="1408" spans="1:17">
      <c r="A1408" s="5">
        <v>45990</v>
      </c>
      <c r="B1408" s="8">
        <v>47</v>
      </c>
      <c r="C1408" s="102">
        <f t="shared" si="2089"/>
        <v>45983</v>
      </c>
      <c r="D1408" s="50">
        <v>49</v>
      </c>
      <c r="E1408" s="75">
        <v>2239</v>
      </c>
      <c r="F1408" s="75">
        <v>18892</v>
      </c>
      <c r="G1408" s="75">
        <f t="shared" si="1703"/>
        <v>21131</v>
      </c>
      <c r="H1408" s="76">
        <v>4924710</v>
      </c>
      <c r="I1408" s="75">
        <v>281</v>
      </c>
      <c r="M1408" s="75">
        <f t="shared" ref="M1408:M1409" si="2095">AVERAGE(E1405:E1408)</f>
        <v>2622.75</v>
      </c>
      <c r="N1408" s="75">
        <f t="shared" ref="N1408:N1409" si="2096">AVERAGE(F1405:F1408)</f>
        <v>19169</v>
      </c>
      <c r="O1408" s="75">
        <f t="shared" ref="O1408:O1409" si="2097">AVERAGE(G1405:G1408)</f>
        <v>21791.75</v>
      </c>
      <c r="P1408" s="75">
        <f t="shared" ref="P1408:P1409" si="2098">AVERAGE(H1405:H1408)</f>
        <v>4502282.25</v>
      </c>
      <c r="Q1408" s="75">
        <f t="shared" ref="Q1408:Q1409" si="2099">AVERAGE(I1405:I1408)</f>
        <v>286.5</v>
      </c>
    </row>
    <row r="1409" spans="1:17">
      <c r="A1409" s="5">
        <v>45997</v>
      </c>
      <c r="B1409" s="8">
        <v>48</v>
      </c>
      <c r="C1409" s="102">
        <f t="shared" ref="C1409:C1410" si="2100">A1408</f>
        <v>45990</v>
      </c>
      <c r="D1409" s="50">
        <v>50</v>
      </c>
      <c r="E1409" s="75">
        <v>4729</v>
      </c>
      <c r="F1409" s="75">
        <v>21914</v>
      </c>
      <c r="G1409" s="75">
        <f t="shared" si="1703"/>
        <v>26643</v>
      </c>
      <c r="H1409" s="76">
        <v>5054702</v>
      </c>
      <c r="I1409" s="75">
        <v>278</v>
      </c>
      <c r="M1409" s="75">
        <f t="shared" si="2095"/>
        <v>3080.25</v>
      </c>
      <c r="N1409" s="75">
        <f t="shared" si="2096"/>
        <v>19703.75</v>
      </c>
      <c r="O1409" s="75">
        <f t="shared" si="2097"/>
        <v>22784</v>
      </c>
      <c r="P1409" s="75">
        <f t="shared" si="2098"/>
        <v>4685340.5</v>
      </c>
      <c r="Q1409" s="75">
        <f t="shared" si="2099"/>
        <v>282.25</v>
      </c>
    </row>
    <row r="1410" spans="1:17">
      <c r="A1410" s="5">
        <v>46004</v>
      </c>
      <c r="B1410" s="8">
        <v>49</v>
      </c>
      <c r="C1410" s="102">
        <f t="shared" si="2100"/>
        <v>45997</v>
      </c>
      <c r="D1410" s="50">
        <v>51</v>
      </c>
      <c r="E1410" s="75">
        <v>3953</v>
      </c>
      <c r="F1410" s="75">
        <v>21725</v>
      </c>
      <c r="G1410" s="75">
        <f t="shared" si="1703"/>
        <v>25678</v>
      </c>
      <c r="H1410" s="76">
        <v>5187292</v>
      </c>
      <c r="I1410" s="75">
        <v>292</v>
      </c>
      <c r="M1410" s="75">
        <f t="shared" ref="M1410:M1411" si="2101">AVERAGE(E1407:E1410)</f>
        <v>3419.75</v>
      </c>
      <c r="N1410" s="75">
        <f t="shared" ref="N1410:N1411" si="2102">AVERAGE(F1407:F1410)</f>
        <v>20442.75</v>
      </c>
      <c r="O1410" s="75">
        <f t="shared" ref="O1410:O1411" si="2103">AVERAGE(G1407:G1410)</f>
        <v>23862.5</v>
      </c>
      <c r="P1410" s="75">
        <f t="shared" ref="P1410:P1411" si="2104">AVERAGE(H1407:H1410)</f>
        <v>4855805.5</v>
      </c>
      <c r="Q1410" s="75">
        <f t="shared" ref="Q1410:Q1411" si="2105">AVERAGE(I1407:I1410)</f>
        <v>279.75</v>
      </c>
    </row>
    <row r="1411" spans="1:17">
      <c r="A1411" s="5">
        <v>46011</v>
      </c>
      <c r="B1411" s="8">
        <v>50</v>
      </c>
      <c r="C1411" s="102">
        <f t="shared" ref="C1411:C1414" si="2106">A1410</f>
        <v>46004</v>
      </c>
      <c r="D1411" s="50">
        <v>52</v>
      </c>
      <c r="E1411" s="75">
        <v>3445</v>
      </c>
      <c r="F1411" s="75">
        <v>22174</v>
      </c>
      <c r="G1411" s="75">
        <f t="shared" si="1703"/>
        <v>25619</v>
      </c>
      <c r="H1411" s="76">
        <v>5020685</v>
      </c>
      <c r="I1411" s="75">
        <v>274</v>
      </c>
      <c r="M1411" s="75">
        <f t="shared" si="2101"/>
        <v>3591.5</v>
      </c>
      <c r="N1411" s="75">
        <f t="shared" si="2102"/>
        <v>21176.25</v>
      </c>
      <c r="O1411" s="75">
        <f t="shared" si="2103"/>
        <v>24767.75</v>
      </c>
      <c r="P1411" s="75">
        <f t="shared" si="2104"/>
        <v>5046847.25</v>
      </c>
      <c r="Q1411" s="75">
        <f t="shared" si="2105"/>
        <v>281.25</v>
      </c>
    </row>
    <row r="1412" spans="1:17">
      <c r="A1412" s="5">
        <v>46018</v>
      </c>
      <c r="B1412" s="8">
        <v>51</v>
      </c>
      <c r="C1412" s="102">
        <f t="shared" si="2106"/>
        <v>46011</v>
      </c>
      <c r="D1412" s="117" t="s">
        <v>158</v>
      </c>
      <c r="E1412" s="75">
        <v>3479</v>
      </c>
      <c r="F1412" s="75">
        <v>22299</v>
      </c>
      <c r="G1412" s="75">
        <f t="shared" si="1703"/>
        <v>25778</v>
      </c>
      <c r="H1412" s="76">
        <v>5419104</v>
      </c>
      <c r="I1412" s="75">
        <v>267</v>
      </c>
      <c r="M1412" s="75">
        <f t="shared" ref="M1412" si="2107">AVERAGE(E1409:E1412)</f>
        <v>3901.5</v>
      </c>
      <c r="N1412" s="75">
        <f t="shared" ref="N1412" si="2108">AVERAGE(F1409:F1412)</f>
        <v>22028</v>
      </c>
      <c r="O1412" s="75">
        <f t="shared" ref="O1412" si="2109">AVERAGE(G1409:G1412)</f>
        <v>25929.5</v>
      </c>
      <c r="P1412" s="75">
        <f t="shared" ref="P1412" si="2110">AVERAGE(H1409:H1412)</f>
        <v>5170445.75</v>
      </c>
      <c r="Q1412" s="75">
        <f t="shared" ref="Q1412" si="2111">AVERAGE(I1409:I1412)</f>
        <v>277.75</v>
      </c>
    </row>
    <row r="1413" spans="1:17">
      <c r="A1413" s="5">
        <v>46025</v>
      </c>
      <c r="B1413" s="8">
        <v>52</v>
      </c>
      <c r="C1413" s="102">
        <f t="shared" si="2106"/>
        <v>46018</v>
      </c>
      <c r="D1413" s="50">
        <v>2</v>
      </c>
      <c r="E1413" s="75">
        <v>4665</v>
      </c>
      <c r="F1413" s="75">
        <v>25414</v>
      </c>
      <c r="G1413" s="75">
        <f t="shared" si="1703"/>
        <v>30079</v>
      </c>
      <c r="H1413" s="76">
        <v>6337939</v>
      </c>
      <c r="I1413" s="75">
        <v>257</v>
      </c>
      <c r="M1413" s="75">
        <f t="shared" ref="M1413" si="2112">AVERAGE(E1410:E1413)</f>
        <v>3885.5</v>
      </c>
      <c r="N1413" s="75">
        <f t="shared" ref="N1413" si="2113">AVERAGE(F1410:F1413)</f>
        <v>22903</v>
      </c>
      <c r="O1413" s="75">
        <f t="shared" ref="O1413" si="2114">AVERAGE(G1410:G1413)</f>
        <v>26788.5</v>
      </c>
      <c r="P1413" s="75">
        <f>AVERAGE(H1410:H1413)</f>
        <v>5491255</v>
      </c>
      <c r="Q1413" s="75">
        <f t="shared" ref="Q1413" si="2115">AVERAGE(I1410:I1413)</f>
        <v>272.5</v>
      </c>
    </row>
    <row r="1414" spans="1:17">
      <c r="A1414" s="5">
        <v>46032</v>
      </c>
      <c r="B1414" s="8">
        <v>1</v>
      </c>
      <c r="C1414" s="102">
        <f t="shared" si="2106"/>
        <v>46025</v>
      </c>
      <c r="D1414" s="50">
        <v>3</v>
      </c>
      <c r="E1414" s="75">
        <v>7494</v>
      </c>
      <c r="F1414" s="75">
        <v>28001</v>
      </c>
      <c r="G1414" s="75">
        <f t="shared" si="1703"/>
        <v>35495</v>
      </c>
      <c r="H1414" s="76">
        <v>6503732</v>
      </c>
      <c r="I1414" s="75">
        <v>286</v>
      </c>
      <c r="M1414" s="75">
        <f t="shared" ref="M1414" si="2116">AVERAGE(E1411:E1414)</f>
        <v>4770.75</v>
      </c>
      <c r="N1414" s="75">
        <f t="shared" ref="N1414" si="2117">AVERAGE(F1411:F1414)</f>
        <v>24472</v>
      </c>
      <c r="O1414" s="75">
        <f t="shared" ref="O1414:P1429" si="2118">AVERAGE(G1411:G1414)</f>
        <v>29242.75</v>
      </c>
      <c r="P1414" s="75">
        <f t="shared" si="2118"/>
        <v>5820365</v>
      </c>
      <c r="Q1414" s="75">
        <f t="shared" ref="Q1414" si="2119">AVERAGE(I1411:I1414)</f>
        <v>271</v>
      </c>
    </row>
    <row r="1415" spans="1:17">
      <c r="A1415" s="5">
        <v>46039</v>
      </c>
      <c r="B1415" s="8">
        <v>2</v>
      </c>
      <c r="C1415" s="102">
        <f t="shared" ref="C1415:C1416" si="2120">A1414</f>
        <v>46032</v>
      </c>
      <c r="D1415" s="50">
        <v>4</v>
      </c>
      <c r="E1415" s="75">
        <v>3789</v>
      </c>
      <c r="F1415" s="75">
        <v>29612</v>
      </c>
      <c r="G1415" s="75">
        <f t="shared" si="1703"/>
        <v>33401</v>
      </c>
      <c r="H1415" s="76">
        <v>7090333</v>
      </c>
      <c r="I1415" s="75">
        <v>285</v>
      </c>
      <c r="M1415" s="75">
        <f>AVERAGE(E1412:E1415)</f>
        <v>4856.75</v>
      </c>
      <c r="N1415" s="75">
        <f t="shared" ref="N1415:N1416" si="2121">AVERAGE(F1412:F1415)</f>
        <v>26331.5</v>
      </c>
      <c r="O1415" s="75">
        <f t="shared" ref="O1415:O1416" si="2122">AVERAGE(G1412:G1415)</f>
        <v>31188.25</v>
      </c>
      <c r="P1415" s="75">
        <f t="shared" si="2118"/>
        <v>6337777</v>
      </c>
      <c r="Q1415" s="75">
        <f t="shared" ref="Q1415:Q1416" si="2123">AVERAGE(I1412:I1415)</f>
        <v>273.75</v>
      </c>
    </row>
    <row r="1416" spans="1:17">
      <c r="A1416" s="5">
        <v>46046</v>
      </c>
      <c r="B1416" s="8">
        <v>3</v>
      </c>
      <c r="C1416" s="102">
        <f t="shared" si="2120"/>
        <v>46039</v>
      </c>
      <c r="D1416" s="50">
        <v>5</v>
      </c>
      <c r="E1416" s="75">
        <v>3186</v>
      </c>
      <c r="F1416" s="75">
        <v>28556</v>
      </c>
      <c r="G1416" s="75">
        <f t="shared" si="1703"/>
        <v>31742</v>
      </c>
      <c r="H1416" s="76">
        <v>6628040</v>
      </c>
      <c r="I1416" s="75">
        <v>278</v>
      </c>
      <c r="M1416" s="75">
        <f t="shared" ref="M1416" si="2124">AVERAGE(E1413:E1416)</f>
        <v>4783.5</v>
      </c>
      <c r="N1416" s="75">
        <f t="shared" si="2121"/>
        <v>27895.75</v>
      </c>
      <c r="O1416" s="75">
        <f t="shared" si="2122"/>
        <v>32679.25</v>
      </c>
      <c r="P1416" s="75">
        <f t="shared" si="2118"/>
        <v>6640011</v>
      </c>
      <c r="Q1416" s="75">
        <f t="shared" si="2123"/>
        <v>276.5</v>
      </c>
    </row>
    <row r="1417" spans="1:17">
      <c r="A1417" s="5">
        <v>46053</v>
      </c>
      <c r="B1417" s="8">
        <v>4</v>
      </c>
      <c r="C1417" s="102">
        <f t="shared" ref="C1417:C1418" si="2125">A1416</f>
        <v>46046</v>
      </c>
      <c r="D1417" s="50">
        <v>6</v>
      </c>
      <c r="E1417" s="75">
        <v>3722</v>
      </c>
      <c r="F1417" s="75">
        <v>26440</v>
      </c>
      <c r="G1417" s="75">
        <f t="shared" si="1703"/>
        <v>30162</v>
      </c>
      <c r="H1417" s="76">
        <v>6653239</v>
      </c>
      <c r="I1417" s="75">
        <v>283</v>
      </c>
      <c r="M1417" s="75">
        <f t="shared" ref="M1417" si="2126">AVERAGE(E1414:E1417)</f>
        <v>4547.75</v>
      </c>
      <c r="N1417" s="75">
        <f t="shared" ref="N1417" si="2127">AVERAGE(F1414:F1417)</f>
        <v>28152.25</v>
      </c>
      <c r="O1417" s="75">
        <f t="shared" ref="O1417" si="2128">AVERAGE(G1414:G1417)</f>
        <v>32700</v>
      </c>
      <c r="P1417" s="75">
        <f t="shared" si="2118"/>
        <v>6718836</v>
      </c>
      <c r="Q1417" s="75">
        <f t="shared" ref="Q1417" si="2129">AVERAGE(I1414:I1417)</f>
        <v>283</v>
      </c>
    </row>
    <row r="1418" spans="1:17">
      <c r="A1418" s="5">
        <v>46060</v>
      </c>
      <c r="B1418" s="8">
        <v>5</v>
      </c>
      <c r="C1418" s="102">
        <f t="shared" si="2125"/>
        <v>46053</v>
      </c>
      <c r="D1418" s="50">
        <v>7</v>
      </c>
      <c r="E1418" s="75">
        <v>4025</v>
      </c>
      <c r="F1418" s="75">
        <v>27470</v>
      </c>
      <c r="G1418" s="75">
        <f t="shared" si="1703"/>
        <v>31495</v>
      </c>
      <c r="H1418" s="76">
        <v>6619405</v>
      </c>
      <c r="I1418" s="75">
        <v>301</v>
      </c>
      <c r="M1418" s="75">
        <f t="shared" ref="M1418" si="2130">AVERAGE(E1415:E1418)</f>
        <v>3680.5</v>
      </c>
      <c r="N1418" s="75">
        <f t="shared" ref="N1418" si="2131">AVERAGE(F1415:F1418)</f>
        <v>28019.5</v>
      </c>
      <c r="O1418" s="75">
        <f t="shared" ref="O1418" si="2132">AVERAGE(G1415:G1418)</f>
        <v>31700</v>
      </c>
      <c r="P1418" s="75">
        <f t="shared" si="2118"/>
        <v>6747754.25</v>
      </c>
      <c r="Q1418" s="75">
        <f t="shared" ref="Q1418" si="2133">AVERAGE(I1415:I1418)</f>
        <v>286.75</v>
      </c>
    </row>
    <row r="1419" spans="1:17">
      <c r="A1419" s="5">
        <v>46067</v>
      </c>
      <c r="B1419" s="8">
        <v>6</v>
      </c>
      <c r="C1419" s="102">
        <f t="shared" ref="C1419:C1420" si="2134">A1418</f>
        <v>46060</v>
      </c>
      <c r="D1419" s="50">
        <v>8</v>
      </c>
      <c r="E1419" s="75">
        <v>2941</v>
      </c>
      <c r="F1419" s="75">
        <v>26734</v>
      </c>
      <c r="G1419" s="75">
        <f t="shared" si="1703"/>
        <v>29675</v>
      </c>
      <c r="H1419" s="76">
        <v>6539400</v>
      </c>
      <c r="I1419" s="75">
        <v>340</v>
      </c>
      <c r="M1419" s="75">
        <f t="shared" ref="M1419" si="2135">AVERAGE(E1416:E1419)</f>
        <v>3468.5</v>
      </c>
      <c r="N1419" s="75">
        <f t="shared" ref="N1419" si="2136">AVERAGE(F1416:F1419)</f>
        <v>27300</v>
      </c>
      <c r="O1419" s="75">
        <f t="shared" ref="O1419" si="2137">AVERAGE(G1416:G1419)</f>
        <v>30768.5</v>
      </c>
      <c r="P1419" s="75">
        <f t="shared" si="2118"/>
        <v>6610021</v>
      </c>
      <c r="Q1419" s="75">
        <f t="shared" ref="Q1419" si="2138">AVERAGE(I1416:I1419)</f>
        <v>300.5</v>
      </c>
    </row>
    <row r="1420" spans="1:17">
      <c r="A1420" s="5">
        <v>46074</v>
      </c>
      <c r="B1420" s="8">
        <v>7</v>
      </c>
      <c r="C1420" s="102">
        <f t="shared" si="2134"/>
        <v>46067</v>
      </c>
      <c r="D1420" s="50">
        <v>9</v>
      </c>
      <c r="E1420" s="75">
        <v>2469</v>
      </c>
      <c r="F1420" s="75">
        <v>25628</v>
      </c>
      <c r="G1420" s="75">
        <f t="shared" si="1703"/>
        <v>28097</v>
      </c>
      <c r="H1420" s="76">
        <v>6551108</v>
      </c>
      <c r="I1420" s="75">
        <v>315</v>
      </c>
      <c r="M1420" s="75">
        <f t="shared" ref="M1420" si="2139">AVERAGE(E1417:E1420)</f>
        <v>3289.25</v>
      </c>
      <c r="N1420" s="75">
        <f t="shared" ref="N1420" si="2140">AVERAGE(F1417:F1420)</f>
        <v>26568</v>
      </c>
      <c r="O1420" s="75">
        <f t="shared" ref="O1420" si="2141">AVERAGE(G1417:G1420)</f>
        <v>29857.25</v>
      </c>
      <c r="P1420" s="75">
        <f t="shared" si="2118"/>
        <v>6590788</v>
      </c>
      <c r="Q1420" s="75">
        <f t="shared" ref="Q1420" si="2142">AVERAGE(I1417:I1420)</f>
        <v>309.75</v>
      </c>
    </row>
    <row r="1421" spans="1:17">
      <c r="A1421" s="5">
        <v>46081</v>
      </c>
      <c r="B1421" s="8">
        <v>8</v>
      </c>
      <c r="C1421" s="102">
        <f t="shared" ref="C1421:C1422" si="2143">A1420</f>
        <v>46074</v>
      </c>
      <c r="D1421" s="50">
        <v>10</v>
      </c>
      <c r="E1421" s="75">
        <v>2514</v>
      </c>
      <c r="F1421" s="75">
        <v>25117</v>
      </c>
      <c r="G1421" s="75">
        <f t="shared" si="1703"/>
        <v>27631</v>
      </c>
      <c r="H1421" s="76">
        <v>6286939</v>
      </c>
      <c r="I1421" s="75">
        <v>287</v>
      </c>
      <c r="M1421" s="75">
        <f t="shared" ref="M1421" si="2144">AVERAGE(E1418:E1421)</f>
        <v>2987.25</v>
      </c>
      <c r="N1421" s="75">
        <f t="shared" ref="N1421" si="2145">AVERAGE(F1418:F1421)</f>
        <v>26237.25</v>
      </c>
      <c r="O1421" s="75">
        <f t="shared" ref="O1421" si="2146">AVERAGE(G1418:G1421)</f>
        <v>29224.5</v>
      </c>
      <c r="P1421" s="75">
        <f t="shared" si="2118"/>
        <v>6499213</v>
      </c>
      <c r="Q1421" s="75">
        <f t="shared" ref="Q1421" si="2147">AVERAGE(I1418:I1421)</f>
        <v>310.75</v>
      </c>
    </row>
    <row r="1422" spans="1:17">
      <c r="A1422" s="5">
        <v>46088</v>
      </c>
      <c r="B1422" s="8">
        <v>9</v>
      </c>
      <c r="C1422" s="102">
        <f t="shared" si="2143"/>
        <v>46081</v>
      </c>
      <c r="D1422" s="50">
        <v>11</v>
      </c>
      <c r="E1422" s="75">
        <v>2586</v>
      </c>
      <c r="F1422" s="75">
        <v>24518</v>
      </c>
      <c r="G1422" s="75">
        <f t="shared" si="1703"/>
        <v>27104</v>
      </c>
      <c r="H1422" s="76">
        <v>6185767</v>
      </c>
      <c r="I1422" s="75">
        <v>277</v>
      </c>
      <c r="M1422" s="75">
        <f t="shared" ref="M1422:M1423" si="2148">AVERAGE(E1419:E1422)</f>
        <v>2627.5</v>
      </c>
      <c r="N1422" s="75">
        <f t="shared" ref="N1422:N1423" si="2149">AVERAGE(F1419:F1422)</f>
        <v>25499.25</v>
      </c>
      <c r="O1422" s="75">
        <f t="shared" ref="O1422:O1423" si="2150">AVERAGE(G1419:G1422)</f>
        <v>28126.75</v>
      </c>
      <c r="P1422" s="75">
        <f t="shared" si="2118"/>
        <v>6390803.5</v>
      </c>
      <c r="Q1422" s="75">
        <f t="shared" ref="Q1422:Q1423" si="2151">AVERAGE(I1419:I1422)</f>
        <v>304.75</v>
      </c>
    </row>
    <row r="1423" spans="1:17">
      <c r="A1423" s="5">
        <v>46095</v>
      </c>
      <c r="B1423" s="8">
        <v>10</v>
      </c>
      <c r="C1423" s="102">
        <f t="shared" ref="C1423:C1424" si="2152">A1422</f>
        <v>46088</v>
      </c>
      <c r="D1423" s="50">
        <v>12</v>
      </c>
      <c r="E1423" s="75">
        <v>2366</v>
      </c>
      <c r="F1423" s="75">
        <v>26606</v>
      </c>
      <c r="G1423" s="75">
        <f t="shared" si="1703"/>
        <v>28972</v>
      </c>
      <c r="H1423" s="76">
        <v>5959877</v>
      </c>
      <c r="I1423" s="75">
        <v>282</v>
      </c>
      <c r="M1423" s="75">
        <f t="shared" si="2148"/>
        <v>2483.75</v>
      </c>
      <c r="N1423" s="75">
        <f t="shared" si="2149"/>
        <v>25467.25</v>
      </c>
      <c r="O1423" s="75">
        <f t="shared" si="2150"/>
        <v>27951</v>
      </c>
      <c r="P1423" s="75">
        <f t="shared" si="2118"/>
        <v>6245922.75</v>
      </c>
      <c r="Q1423" s="75">
        <f t="shared" si="2151"/>
        <v>290.25</v>
      </c>
    </row>
    <row r="1424" spans="1:17">
      <c r="A1424" s="5">
        <v>46102</v>
      </c>
      <c r="B1424" s="8">
        <v>11</v>
      </c>
      <c r="C1424" s="102">
        <f t="shared" si="2152"/>
        <v>46095</v>
      </c>
      <c r="D1424" s="50">
        <v>13</v>
      </c>
      <c r="E1424" s="75">
        <v>2418</v>
      </c>
      <c r="F1424" s="75">
        <v>22954</v>
      </c>
      <c r="G1424" s="75">
        <f t="shared" si="1703"/>
        <v>25372</v>
      </c>
      <c r="H1424" s="76">
        <v>5789202</v>
      </c>
      <c r="I1424" s="75">
        <v>315</v>
      </c>
      <c r="M1424" s="75">
        <f t="shared" ref="M1424" si="2153">AVERAGE(E1421:E1424)</f>
        <v>2471</v>
      </c>
      <c r="N1424" s="75">
        <f t="shared" ref="N1424" si="2154">AVERAGE(F1421:F1424)</f>
        <v>24798.75</v>
      </c>
      <c r="O1424" s="75">
        <f t="shared" ref="O1424" si="2155">AVERAGE(G1421:G1424)</f>
        <v>27269.75</v>
      </c>
      <c r="P1424" s="75">
        <f t="shared" si="2118"/>
        <v>6055446.25</v>
      </c>
      <c r="Q1424" s="75">
        <f t="shared" ref="Q1424" si="2156">AVERAGE(I1421:I1424)</f>
        <v>290.25</v>
      </c>
    </row>
    <row r="1425" spans="1:17">
      <c r="A1425" s="5">
        <v>46109</v>
      </c>
      <c r="B1425" s="8">
        <v>12</v>
      </c>
      <c r="C1425" s="102">
        <f t="shared" ref="C1425:C1426" si="2157">A1424</f>
        <v>46102</v>
      </c>
      <c r="D1425" s="50">
        <v>14</v>
      </c>
      <c r="E1425" s="75">
        <v>2279</v>
      </c>
      <c r="F1425" s="75">
        <v>21974</v>
      </c>
      <c r="G1425" s="75">
        <f t="shared" si="1703"/>
        <v>24253</v>
      </c>
      <c r="H1425" s="76">
        <v>5267690</v>
      </c>
      <c r="I1425" s="75">
        <v>280</v>
      </c>
      <c r="M1425" s="75">
        <f t="shared" ref="M1425:M1426" si="2158">AVERAGE(E1422:E1425)</f>
        <v>2412.25</v>
      </c>
      <c r="N1425" s="75">
        <f t="shared" ref="N1425:N1426" si="2159">AVERAGE(F1422:F1425)</f>
        <v>24013</v>
      </c>
      <c r="O1425" s="75">
        <f t="shared" ref="O1425:O1426" si="2160">AVERAGE(G1422:G1425)</f>
        <v>26425.25</v>
      </c>
      <c r="P1425" s="75">
        <f t="shared" si="2118"/>
        <v>5800634</v>
      </c>
      <c r="Q1425" s="75">
        <f t="shared" ref="Q1425:Q1426" si="2161">AVERAGE(I1422:I1425)</f>
        <v>288.5</v>
      </c>
    </row>
    <row r="1426" spans="1:17">
      <c r="A1426" s="5">
        <v>46116</v>
      </c>
      <c r="B1426" s="8">
        <v>13</v>
      </c>
      <c r="C1426" s="102">
        <f t="shared" si="2157"/>
        <v>46109</v>
      </c>
      <c r="D1426" s="50">
        <v>15</v>
      </c>
      <c r="E1426" s="75">
        <v>2727</v>
      </c>
      <c r="F1426" s="75">
        <v>20972</v>
      </c>
      <c r="G1426" s="75">
        <f t="shared" si="1703"/>
        <v>23699</v>
      </c>
      <c r="H1426" s="76">
        <v>5123986</v>
      </c>
      <c r="I1426" s="75">
        <v>278</v>
      </c>
      <c r="M1426" s="75">
        <f t="shared" si="2158"/>
        <v>2447.5</v>
      </c>
      <c r="N1426" s="75">
        <f t="shared" si="2159"/>
        <v>23126.5</v>
      </c>
      <c r="O1426" s="75">
        <f t="shared" si="2160"/>
        <v>25574</v>
      </c>
      <c r="P1426" s="75">
        <f t="shared" si="2118"/>
        <v>5535188.75</v>
      </c>
      <c r="Q1426" s="75">
        <f t="shared" si="2161"/>
        <v>288.75</v>
      </c>
    </row>
    <row r="1427" spans="1:17">
      <c r="A1427" s="5">
        <v>46123</v>
      </c>
      <c r="B1427" s="8">
        <v>14</v>
      </c>
      <c r="C1427" s="102">
        <f t="shared" ref="C1427" si="2162">A1426</f>
        <v>46116</v>
      </c>
      <c r="D1427" s="50">
        <v>16</v>
      </c>
      <c r="E1427" s="75">
        <v>3629</v>
      </c>
      <c r="F1427" s="75">
        <v>20966</v>
      </c>
      <c r="G1427" s="75">
        <f t="shared" si="1703"/>
        <v>24595</v>
      </c>
      <c r="H1427" s="76">
        <v>4746459</v>
      </c>
      <c r="I1427" s="75">
        <v>266</v>
      </c>
      <c r="M1427" s="75">
        <f t="shared" ref="M1427:M1428" si="2163">AVERAGE(E1424:E1427)</f>
        <v>2763.25</v>
      </c>
      <c r="N1427" s="75">
        <f t="shared" ref="N1427:N1428" si="2164">AVERAGE(F1424:F1427)</f>
        <v>21716.5</v>
      </c>
      <c r="O1427" s="75">
        <f t="shared" ref="O1427:O1428" si="2165">AVERAGE(G1424:G1427)</f>
        <v>24479.75</v>
      </c>
      <c r="P1427" s="75">
        <f t="shared" si="2118"/>
        <v>5231834.25</v>
      </c>
      <c r="Q1427" s="75">
        <f t="shared" ref="Q1427:Q1428" si="2166">AVERAGE(I1424:I1427)</f>
        <v>284.75</v>
      </c>
    </row>
    <row r="1428" spans="1:17">
      <c r="A1428" s="5">
        <v>46130</v>
      </c>
      <c r="B1428" s="8">
        <v>15</v>
      </c>
      <c r="C1428" s="102">
        <f t="shared" ref="C1428:C1429" si="2167">A1427</f>
        <v>46123</v>
      </c>
      <c r="D1428" s="50">
        <v>17</v>
      </c>
      <c r="E1428" s="75">
        <v>2479</v>
      </c>
      <c r="F1428" s="75">
        <v>21000</v>
      </c>
      <c r="G1428" s="75">
        <f t="shared" si="1703"/>
        <v>23479</v>
      </c>
      <c r="H1428" s="76">
        <v>4561276</v>
      </c>
      <c r="I1428" s="75">
        <v>275</v>
      </c>
      <c r="M1428" s="75">
        <f t="shared" si="2163"/>
        <v>2778.5</v>
      </c>
      <c r="N1428" s="75">
        <f t="shared" si="2164"/>
        <v>21228</v>
      </c>
      <c r="O1428" s="75">
        <f t="shared" si="2165"/>
        <v>24006.5</v>
      </c>
      <c r="P1428" s="75">
        <f t="shared" si="2118"/>
        <v>4924852.75</v>
      </c>
      <c r="Q1428" s="75">
        <f t="shared" si="2166"/>
        <v>274.75</v>
      </c>
    </row>
    <row r="1429" spans="1:17">
      <c r="A1429" s="5">
        <v>46137</v>
      </c>
      <c r="B1429" s="8">
        <v>16</v>
      </c>
      <c r="C1429" s="102">
        <f t="shared" si="2167"/>
        <v>46130</v>
      </c>
      <c r="D1429" s="50">
        <v>18</v>
      </c>
      <c r="E1429" s="75">
        <v>2138</v>
      </c>
      <c r="F1429" s="75">
        <v>20087</v>
      </c>
      <c r="G1429" s="75">
        <f t="shared" si="1703"/>
        <v>22225</v>
      </c>
      <c r="H1429" s="76">
        <v>4350796</v>
      </c>
      <c r="I1429" s="75">
        <v>248</v>
      </c>
      <c r="M1429" s="75">
        <f t="shared" ref="M1429" si="2168">AVERAGE(E1426:E1429)</f>
        <v>2743.25</v>
      </c>
      <c r="N1429" s="75">
        <f t="shared" ref="N1429" si="2169">AVERAGE(F1426:F1429)</f>
        <v>20756.25</v>
      </c>
      <c r="O1429" s="75">
        <f t="shared" ref="O1429" si="2170">AVERAGE(G1426:G1429)</f>
        <v>23499.5</v>
      </c>
      <c r="P1429" s="75">
        <f t="shared" si="2118"/>
        <v>4695629.25</v>
      </c>
      <c r="Q1429" s="75">
        <f t="shared" ref="Q1429" si="2171">AVERAGE(I1426:I1429)</f>
        <v>266.75</v>
      </c>
    </row>
    <row r="1430" spans="1:17">
      <c r="A1430" s="5">
        <v>46144</v>
      </c>
      <c r="B1430" s="8">
        <v>17</v>
      </c>
      <c r="C1430" s="102">
        <f t="shared" ref="C1430:C1431" si="2172">A1429</f>
        <v>46137</v>
      </c>
      <c r="D1430" s="50">
        <v>19</v>
      </c>
      <c r="E1430" s="75">
        <v>2224</v>
      </c>
      <c r="F1430" s="75">
        <v>19380</v>
      </c>
      <c r="G1430" s="75">
        <f t="shared" si="1703"/>
        <v>21604</v>
      </c>
      <c r="H1430" s="76">
        <v>4249339</v>
      </c>
      <c r="I1430" s="75">
        <v>280</v>
      </c>
      <c r="M1430" s="75">
        <f t="shared" ref="M1430" si="2173">AVERAGE(E1427:E1430)</f>
        <v>2617.5</v>
      </c>
      <c r="N1430" s="75">
        <f t="shared" ref="N1430" si="2174">AVERAGE(F1427:F1430)</f>
        <v>20358.25</v>
      </c>
      <c r="O1430" s="75">
        <f t="shared" ref="O1430:P1431" si="2175">AVERAGE(G1427:G1430)</f>
        <v>22975.75</v>
      </c>
      <c r="P1430" s="75">
        <f t="shared" si="2175"/>
        <v>4476967.5</v>
      </c>
      <c r="Q1430" s="75">
        <f t="shared" ref="Q1430" si="2176">AVERAGE(I1427:I1430)</f>
        <v>267.25</v>
      </c>
    </row>
    <row r="1431" spans="1:17">
      <c r="A1431" s="5">
        <v>46151</v>
      </c>
      <c r="B1431" s="8">
        <v>18</v>
      </c>
      <c r="C1431" s="102">
        <f t="shared" si="2172"/>
        <v>46144</v>
      </c>
      <c r="D1431" s="50">
        <v>20</v>
      </c>
      <c r="E1431" s="75">
        <v>2550</v>
      </c>
      <c r="F1431" s="75">
        <v>19186</v>
      </c>
      <c r="G1431" s="75">
        <f t="shared" si="1703"/>
        <v>21736</v>
      </c>
      <c r="H1431" s="76">
        <v>4300933</v>
      </c>
      <c r="I1431" s="75">
        <v>267</v>
      </c>
      <c r="M1431" s="75">
        <f t="shared" ref="M1431" si="2177">AVERAGE(E1428:E1431)</f>
        <v>2347.75</v>
      </c>
      <c r="N1431" s="75">
        <f t="shared" ref="N1431" si="2178">AVERAGE(F1428:F1431)</f>
        <v>19913.25</v>
      </c>
      <c r="O1431" s="75">
        <f t="shared" ref="O1431" si="2179">AVERAGE(G1428:G1431)</f>
        <v>22261</v>
      </c>
      <c r="P1431" s="75">
        <f t="shared" si="2175"/>
        <v>4365586</v>
      </c>
      <c r="Q1431" s="75">
        <f t="shared" ref="Q1431" si="2180">AVERAGE(I1428:I1431)</f>
        <v>267.5</v>
      </c>
    </row>
    <row r="1432" spans="1:17">
      <c r="A1432" s="5">
        <v>46158</v>
      </c>
      <c r="B1432" s="8">
        <v>19</v>
      </c>
      <c r="C1432" s="102">
        <f t="shared" ref="C1432:C1434" si="2181">A1431</f>
        <v>46151</v>
      </c>
      <c r="D1432" s="50">
        <v>21</v>
      </c>
      <c r="E1432" s="75">
        <v>2385</v>
      </c>
      <c r="F1432" s="75">
        <v>18867</v>
      </c>
      <c r="G1432" s="75">
        <f t="shared" si="1703"/>
        <v>21252</v>
      </c>
      <c r="H1432" s="76">
        <v>4020750</v>
      </c>
      <c r="I1432" s="75">
        <v>255</v>
      </c>
      <c r="M1432" s="75">
        <f t="shared" ref="M1432:M1433" si="2182">AVERAGE(E1429:E1432)</f>
        <v>2324.25</v>
      </c>
      <c r="N1432" s="75">
        <f t="shared" ref="N1432:N1433" si="2183">AVERAGE(F1429:F1432)</f>
        <v>19380</v>
      </c>
      <c r="O1432" s="75">
        <f t="shared" ref="O1432:O1433" si="2184">AVERAGE(G1429:G1432)</f>
        <v>21704.25</v>
      </c>
      <c r="P1432" s="75">
        <f t="shared" ref="P1432:P1433" si="2185">AVERAGE(H1429:H1432)</f>
        <v>4230454.5</v>
      </c>
      <c r="Q1432" s="75">
        <f t="shared" ref="Q1432:Q1434" si="2186">AVERAGE(I1429:I1432)</f>
        <v>262.5</v>
      </c>
    </row>
    <row r="1433" spans="1:17">
      <c r="A1433" s="5">
        <v>46165</v>
      </c>
      <c r="B1433" s="8">
        <v>20</v>
      </c>
      <c r="C1433" s="102">
        <f t="shared" si="2181"/>
        <v>46158</v>
      </c>
      <c r="D1433" s="50">
        <v>22</v>
      </c>
      <c r="E1433" s="75">
        <v>1976</v>
      </c>
      <c r="F1433" s="75">
        <v>18012</v>
      </c>
      <c r="G1433" s="75">
        <f t="shared" si="1703"/>
        <v>19988</v>
      </c>
      <c r="H1433" s="76">
        <v>5581292</v>
      </c>
      <c r="I1433" s="75">
        <v>256</v>
      </c>
      <c r="M1433" s="75">
        <f t="shared" si="2182"/>
        <v>2283.75</v>
      </c>
      <c r="N1433" s="75">
        <f t="shared" si="2183"/>
        <v>18861.25</v>
      </c>
      <c r="O1433" s="75">
        <f t="shared" si="2184"/>
        <v>21145</v>
      </c>
      <c r="P1433" s="75">
        <f t="shared" si="2185"/>
        <v>4538078.5</v>
      </c>
      <c r="Q1433" s="75">
        <f t="shared" si="2186"/>
        <v>264.5</v>
      </c>
    </row>
    <row r="1434" spans="1:17">
      <c r="A1434" s="5">
        <v>46172</v>
      </c>
      <c r="B1434" s="8">
        <v>21</v>
      </c>
      <c r="C1434" s="102">
        <f t="shared" si="2181"/>
        <v>46165</v>
      </c>
      <c r="D1434" s="50">
        <v>23</v>
      </c>
      <c r="E1434" s="75">
        <v>2164</v>
      </c>
      <c r="F1434" s="75">
        <v>18611</v>
      </c>
      <c r="G1434" s="75">
        <f t="shared" si="1703"/>
        <v>20775</v>
      </c>
      <c r="H1434" s="76">
        <v>4588567</v>
      </c>
      <c r="I1434" s="75">
        <v>295</v>
      </c>
      <c r="M1434" s="75">
        <f t="shared" ref="M1434" si="2187">AVERAGE(E1431:E1434)</f>
        <v>2268.75</v>
      </c>
      <c r="N1434" s="75">
        <f t="shared" ref="N1434" si="2188">AVERAGE(F1431:F1434)</f>
        <v>18669</v>
      </c>
      <c r="O1434" s="75">
        <f t="shared" ref="O1434" si="2189">AVERAGE(G1431:G1434)</f>
        <v>20937.75</v>
      </c>
      <c r="P1434" s="75">
        <f t="shared" ref="P1434" si="2190">AVERAGE(H1431:H1434)</f>
        <v>4622885.5</v>
      </c>
      <c r="Q1434" s="75">
        <f t="shared" si="2186"/>
        <v>268.25</v>
      </c>
    </row>
    <row r="1435" spans="1:17">
      <c r="A1435" s="5">
        <v>46179</v>
      </c>
      <c r="B1435" s="8">
        <v>22</v>
      </c>
      <c r="C1435" s="102">
        <f t="shared" ref="C1435:C1436" si="2191">A1434</f>
        <v>46172</v>
      </c>
      <c r="D1435" s="50">
        <v>24</v>
      </c>
      <c r="E1435" s="75">
        <v>2897</v>
      </c>
      <c r="F1435" s="75">
        <v>18982</v>
      </c>
      <c r="G1435" s="75">
        <f t="shared" si="1703"/>
        <v>21879</v>
      </c>
      <c r="H1435" s="76">
        <v>4365323</v>
      </c>
      <c r="I1435" s="75">
        <v>279</v>
      </c>
      <c r="M1435" s="75">
        <f t="shared" ref="M1435" si="2192">AVERAGE(E1432:E1435)</f>
        <v>2355.5</v>
      </c>
      <c r="N1435" s="75">
        <f t="shared" ref="N1435" si="2193">AVERAGE(F1432:F1435)</f>
        <v>18618</v>
      </c>
      <c r="O1435" s="75">
        <f t="shared" ref="O1435" si="2194">AVERAGE(G1432:G1435)</f>
        <v>20973.5</v>
      </c>
      <c r="P1435" s="75">
        <f t="shared" ref="P1435" si="2195">AVERAGE(H1432:H1435)</f>
        <v>4638983</v>
      </c>
      <c r="Q1435" s="75">
        <f t="shared" ref="Q1435" si="2196">AVERAGE(I1432:I1435)</f>
        <v>271.25</v>
      </c>
    </row>
    <row r="1436" spans="1:17">
      <c r="A1436" s="5">
        <v>46186</v>
      </c>
      <c r="B1436" s="8">
        <v>23</v>
      </c>
      <c r="C1436" s="102">
        <f t="shared" si="2191"/>
        <v>46179</v>
      </c>
      <c r="D1436" s="50">
        <v>25</v>
      </c>
      <c r="E1436" s="75">
        <v>2365</v>
      </c>
      <c r="F1436" s="75">
        <v>18273</v>
      </c>
      <c r="G1436" s="75">
        <f t="shared" si="1703"/>
        <v>20638</v>
      </c>
      <c r="H1436" s="76">
        <v>4309794</v>
      </c>
      <c r="I1436" s="75">
        <v>270</v>
      </c>
      <c r="M1436" s="75">
        <f t="shared" ref="M1436" si="2197">AVERAGE(E1433:E1436)</f>
        <v>2350.5</v>
      </c>
      <c r="N1436" s="75">
        <f t="shared" ref="N1436" si="2198">AVERAGE(F1433:F1436)</f>
        <v>18469.5</v>
      </c>
      <c r="O1436" s="75">
        <f t="shared" ref="O1436" si="2199">AVERAGE(G1433:G1436)</f>
        <v>20820</v>
      </c>
      <c r="P1436" s="75">
        <f t="shared" ref="P1436" si="2200">AVERAGE(H1433:H1436)</f>
        <v>4711244</v>
      </c>
      <c r="Q1436" s="75">
        <f t="shared" ref="Q1436" si="2201">AVERAGE(I1433:I1436)</f>
        <v>275</v>
      </c>
    </row>
    <row r="1437" spans="1:17">
      <c r="A1437" s="5">
        <v>46193</v>
      </c>
      <c r="B1437" s="8">
        <v>24</v>
      </c>
      <c r="C1437" s="102">
        <f t="shared" ref="C1437:C1438" si="2202">A1436</f>
        <v>46186</v>
      </c>
      <c r="D1437" s="50">
        <v>26</v>
      </c>
      <c r="E1437" s="75">
        <v>2043</v>
      </c>
      <c r="F1437" s="75">
        <v>18019</v>
      </c>
      <c r="G1437" s="75">
        <f t="shared" si="1703"/>
        <v>20062</v>
      </c>
      <c r="H1437" s="76">
        <v>4346368</v>
      </c>
      <c r="I1437" s="75">
        <v>274</v>
      </c>
      <c r="M1437" s="75">
        <f t="shared" ref="M1437" si="2203">AVERAGE(E1434:E1437)</f>
        <v>2367.25</v>
      </c>
      <c r="N1437" s="75">
        <f t="shared" ref="N1437" si="2204">AVERAGE(F1434:F1437)</f>
        <v>18471.25</v>
      </c>
      <c r="O1437" s="75">
        <f t="shared" ref="O1437" si="2205">AVERAGE(G1434:G1437)</f>
        <v>20838.5</v>
      </c>
      <c r="P1437" s="75">
        <f t="shared" ref="P1437" si="2206">AVERAGE(H1434:H1437)</f>
        <v>4402513</v>
      </c>
      <c r="Q1437" s="75">
        <f t="shared" ref="Q1437" si="2207">AVERAGE(I1434:I1437)</f>
        <v>279.5</v>
      </c>
    </row>
    <row r="1438" spans="1:17">
      <c r="A1438" s="5">
        <v>46200</v>
      </c>
      <c r="B1438" s="8">
        <v>25</v>
      </c>
      <c r="C1438" s="102">
        <f t="shared" si="2202"/>
        <v>46193</v>
      </c>
      <c r="D1438" s="50">
        <v>27</v>
      </c>
      <c r="E1438" s="75">
        <v>2171</v>
      </c>
      <c r="F1438" s="75">
        <v>18111</v>
      </c>
      <c r="G1438" s="75">
        <f t="shared" si="1703"/>
        <v>20282</v>
      </c>
      <c r="H1438" s="76">
        <v>4326924</v>
      </c>
      <c r="I1438" s="75">
        <v>254</v>
      </c>
      <c r="M1438" s="75">
        <f t="shared" ref="M1438" si="2208">AVERAGE(E1435:E1438)</f>
        <v>2369</v>
      </c>
      <c r="N1438" s="75">
        <f t="shared" ref="N1438" si="2209">AVERAGE(F1435:F1438)</f>
        <v>18346.25</v>
      </c>
      <c r="O1438" s="75">
        <f t="shared" ref="O1438" si="2210">AVERAGE(G1435:G1438)</f>
        <v>20715.25</v>
      </c>
      <c r="P1438" s="75">
        <f t="shared" ref="P1438" si="2211">AVERAGE(H1435:H1438)</f>
        <v>4337102.25</v>
      </c>
      <c r="Q1438" s="75">
        <f t="shared" ref="Q1438" si="2212">AVERAGE(I1435:I1438)</f>
        <v>269.25</v>
      </c>
    </row>
  </sheetData>
  <phoneticPr fontId="0" type="noConversion"/>
  <printOptions gridLines="1"/>
  <pageMargins left="0.06" right="0.06" top="0.17" bottom="0.25" header="0.5" footer="0.35"/>
  <pageSetup scale="90" orientation="portrait" r:id="rId1"/>
  <headerFooter alignWithMargins="0"/>
  <ignoredErrors>
    <ignoredError sqref="M7:Q1076 M1077:Q1078 M1079:Q1079 M1080:Q1080 M1081:Q1082 M1083:Q1083 M1084:Q1085 M1086:Q1086 M1087:Q1088 M1089:Q1089 P1090:Q1091 M1090:N1091 M1092:Q1093 M1094:Q1095 M1096:Q1099 M1100:Q1116 M1117:Q1117 M1118:Q1118 M1119:Q1120 M1121:Q1122 M1123:Q1125 M1126:Q1126 M1127:Q1128 M1129:Q1130 M1131:Q1132 M1133:Q1133 M1134:Q1134 M1135:Q1135 M1136:Q1137 N1138:Q1139 M1138:M1139 M1140:Q1140 M1141:Q1142 M1143:Q1143 M1144:Q1144 M1145:Q1145 M1146:Q1147 M1148:Q1150 M1151:Q1151 M1152:Q1152 M1153:Q1153 M1154:Q1154 M1155:Q1156 M1157:Q1157 M1158:Q1158 M1159:Q1163 M1164:Q1166 M1167:Q1168 M1169:Q1169 M1170:Q1173 M1174:Q1179 M1180:Q1180 M1181:Q1181 M1182:Q1183 M1184:Q1185 M1186:Q1187 M1188:Q1188 M1189:Q1189 M1190:Q1191 M1192:Q1192 M1193:Q1194 M1195:Q1195 M1196:Q1196 M1197:Q1198 M1199:Q1199 M1200:Q1203 M1204:Q1204 M1205:Q1207 M1208:Q1209 M1210:Q1210 M1211:Q1211 M1212:Q1212 M1213:Q1213 M1214:Q1214 M1215:Q1215 M1216:Q1218 M1219:Q1219 M1220:Q1220 M1221:Q1222 M1223:Q1223 M1224:Q1225 M1226:Q1226 M1227:Q1227 M1228:Q1228 M1229:Q1231 M1232:Q1233 M1234:Q1234 M1235:Q1235 M1236:Q1236 M1237:Q1237 M1238:Q1238 M1239:Q1239 M1240:Q1240 M1241:Q1241 M1242:Q1242 M1243:P1243 M1244:Q1245 Q1243 M1246:Q1246 M1247:Q1248 M1249:Q1249 M1250:Q1251 M1252:Q1253 M1254:Q1254 M1255:Q1255 M1256:Q1256 M1257:Q1257 M1258:Q1258 M1259:Q1261 M1262:Q1262 M1263:Q1263 M1264:Q1265 M1266:Q1266 M1267:Q1270 M1271:Q1271 M1272:Q1273 M1274:Q1275 M1276:Q1276 M1277:Q1277 M1278:Q1278 M1279:Q1279 M1280:Q1282 M1283:Q1283 M1284:Q1286 M1287:Q1288 M1289:Q1289 M1290:Q1291 M1292:Q1292 M1293:Q1294 M1295:Q1298 M1299:Q1299 M1300:Q1300 M1301:Q1301 M1302:Q1302 M1303:Q1303 M1304:Q1306 M1307:Q1308 M1309:Q1309 M1310:Q1310 M1311:Q1312 M1313:P1314 Q1313:Q1315 M1315:P1315 M1316:Q1317 M1318:Q1318 M1319:Q1320 M1321:Q1322 M1323:Q1323 M1324:Q1324 M1325:Q1325 M1326:Q1326 M1327:Q1327 M1328:Q1329 M1330:Q1330 M1331:Q1332 M1333:Q1333 M1334:Q1335 M1336:Q1337 M1338:Q1340 M1341:Q1341 M1342:Q1343 M1344:Q1345 M1346:Q1347 M1348:Q1348 M1349:Q1349 M1350:Q1351 M1352:Q1352 M1353:Q1353 M1354:Q1354 M1355:Q1355 M1356:Q1356 M1357:Q1357 M1358:Q1359 M1360:Q1360 M1361:Q1361 M1362:Q1362 M1363:Q1364 M1365:Q1365 M1366:Q1367 M1368:Q1368 M1369:Q1370 M1371:Q1371 M1372:Q1372 M1373:Q1373 M1374:Q1377 M1378:Q1378 M1379:Q1379 M1380:Q1380 M1381:Q1381 M1382:Q1383 M1384:Q1385 M1386:Q1387 M1388:Q1391 M1392:Q1395 M1396:Q1396 M1397:Q1397 N1398:Q1398 M1399:Q1400 M1398 M1401:Q1401 M1402:Q1402 M1403:Q1403 M1404:Q1404 M1405:Q1406 M1407:Q1407 M1408:Q1409 M1410:Q1411 M1412:Q1412 M1413:O1413 Q1413 M1414:O1414 Q1414 M1415:O1416 M1417:O1417 Q1417 M1418:O1418 Q1418 M1419:O1419 Q1419 M1420:O1420 Q1420 M1421:O1421 Q1421 M1422:O1423 M1424:O1424 Q1422:Q1423 Q1424 M1425:O1426 Q1425:Q1426 M1427:O1428 Q1427:Q1428 M1429:O1430 Q1429:Q1430 M1431:O1431 Q1431 P1413:P1431 M1432:Q1433 M1434:Q1434 M1435:Q1435 M1436:Q1436 M1437:Q1437 M1438:Q1438" formulaRange="1"/>
    <ignoredError sqref="L765" evalError="1"/>
    <ignoredError sqref="Q1415 Q1416" formula="1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91"/>
  <dimension ref="A1:AA19"/>
  <sheetViews>
    <sheetView zoomScale="140" zoomScaleNormal="140" workbookViewId="0">
      <pane xSplit="1" ySplit="3" topLeftCell="V4" activePane="bottomRight" state="frozen"/>
      <selection pane="topRight" activeCell="B1" sqref="B1"/>
      <selection pane="bottomLeft" activeCell="A4" sqref="A4"/>
      <selection pane="bottomRight" activeCell="AA9" sqref="AA9"/>
    </sheetView>
  </sheetViews>
  <sheetFormatPr defaultRowHeight="12.75"/>
  <cols>
    <col min="1" max="1" width="14" customWidth="1"/>
    <col min="2" max="2" width="12.42578125" hidden="1" customWidth="1"/>
    <col min="3" max="3" width="11.85546875" hidden="1" customWidth="1"/>
    <col min="4" max="5" width="12.42578125" hidden="1" customWidth="1"/>
    <col min="6" max="8" width="13.28515625" hidden="1" customWidth="1"/>
    <col min="9" max="9" width="11.28515625" hidden="1" customWidth="1"/>
    <col min="10" max="12" width="11.140625" hidden="1" customWidth="1"/>
    <col min="13" max="13" width="8.7109375" hidden="1" customWidth="1"/>
    <col min="14" max="14" width="10.7109375" customWidth="1"/>
    <col min="15" max="16" width="11.28515625" customWidth="1"/>
    <col min="17" max="17" width="8.7109375" customWidth="1"/>
    <col min="18" max="18" width="11.28515625" customWidth="1"/>
    <col min="19" max="19" width="12.28515625" customWidth="1"/>
    <col min="20" max="21" width="11.85546875" bestFit="1" customWidth="1"/>
    <col min="22" max="24" width="11" bestFit="1" customWidth="1"/>
    <col min="25" max="26" width="11.85546875" bestFit="1" customWidth="1"/>
  </cols>
  <sheetData>
    <row r="1" spans="1:27" ht="18">
      <c r="A1" s="14" t="s">
        <v>112</v>
      </c>
      <c r="B1" s="14"/>
      <c r="C1" s="14"/>
      <c r="D1" s="15"/>
      <c r="E1" s="15"/>
    </row>
    <row r="2" spans="1:27" ht="6" customHeight="1">
      <c r="A2" s="1"/>
      <c r="B2" s="1"/>
      <c r="C2" s="1"/>
    </row>
    <row r="3" spans="1:27">
      <c r="A3" s="10" t="s">
        <v>21</v>
      </c>
      <c r="B3" s="11" t="s">
        <v>1</v>
      </c>
      <c r="C3" s="11" t="s">
        <v>2</v>
      </c>
      <c r="D3" s="11" t="s">
        <v>3</v>
      </c>
      <c r="E3" s="11" t="s">
        <v>4</v>
      </c>
      <c r="F3" s="11" t="s">
        <v>32</v>
      </c>
      <c r="G3" s="11" t="s">
        <v>33</v>
      </c>
      <c r="H3" s="47" t="s">
        <v>42</v>
      </c>
      <c r="I3" s="47" t="s">
        <v>45</v>
      </c>
      <c r="J3" s="69" t="s">
        <v>52</v>
      </c>
      <c r="K3" s="69" t="s">
        <v>111</v>
      </c>
      <c r="L3" s="69" t="s">
        <v>114</v>
      </c>
      <c r="M3" s="69" t="s">
        <v>117</v>
      </c>
      <c r="N3" s="69" t="s">
        <v>122</v>
      </c>
      <c r="O3" s="69" t="s">
        <v>126</v>
      </c>
      <c r="P3" s="69" t="s">
        <v>127</v>
      </c>
      <c r="Q3" s="69" t="s">
        <v>128</v>
      </c>
      <c r="R3" s="69" t="s">
        <v>144</v>
      </c>
      <c r="S3" s="69" t="s">
        <v>150</v>
      </c>
      <c r="T3" s="69" t="s">
        <v>163</v>
      </c>
      <c r="U3" s="69" t="s">
        <v>179</v>
      </c>
      <c r="V3" s="69" t="s">
        <v>184</v>
      </c>
      <c r="W3" s="69" t="s">
        <v>190</v>
      </c>
      <c r="X3" s="69" t="s">
        <v>196</v>
      </c>
      <c r="Y3" s="69" t="s">
        <v>201</v>
      </c>
      <c r="Z3" s="69" t="s">
        <v>206</v>
      </c>
      <c r="AA3" s="69" t="s">
        <v>211</v>
      </c>
    </row>
    <row r="4" spans="1:27">
      <c r="A4" s="9" t="s">
        <v>5</v>
      </c>
      <c r="B4" s="128">
        <v>40.9</v>
      </c>
      <c r="C4" s="128">
        <v>41.9</v>
      </c>
      <c r="D4" s="128">
        <v>42.3</v>
      </c>
      <c r="E4" s="128">
        <v>42.3</v>
      </c>
      <c r="F4" s="128">
        <v>42.3</v>
      </c>
      <c r="G4" s="128">
        <v>42.1</v>
      </c>
      <c r="H4" s="128">
        <v>40.799999999999997</v>
      </c>
      <c r="I4" s="128">
        <v>42.1</v>
      </c>
      <c r="J4" s="128">
        <v>38.4</v>
      </c>
      <c r="K4" s="128">
        <v>41.3</v>
      </c>
      <c r="L4" s="128">
        <v>42.5</v>
      </c>
      <c r="M4" s="128">
        <v>41.5</v>
      </c>
      <c r="N4" s="128">
        <v>42</v>
      </c>
      <c r="O4" s="128">
        <v>40.1</v>
      </c>
      <c r="P4" s="128">
        <v>42.7</v>
      </c>
      <c r="Q4" s="128">
        <v>41.9</v>
      </c>
      <c r="R4" s="128">
        <v>41.7</v>
      </c>
      <c r="S4" s="128">
        <v>40.9</v>
      </c>
      <c r="T4" s="128">
        <v>41.7</v>
      </c>
      <c r="U4" s="128">
        <v>42.2</v>
      </c>
      <c r="V4" s="128">
        <v>44.2</v>
      </c>
      <c r="W4" s="128">
        <v>42</v>
      </c>
      <c r="X4" s="128">
        <v>41.4</v>
      </c>
      <c r="Y4" s="128">
        <v>39.799999999999997</v>
      </c>
      <c r="Z4" s="128">
        <v>41</v>
      </c>
      <c r="AA4" s="128">
        <v>43.2</v>
      </c>
    </row>
    <row r="5" spans="1:27">
      <c r="A5" s="9" t="s">
        <v>6</v>
      </c>
      <c r="B5" s="128">
        <v>40.6</v>
      </c>
      <c r="C5" s="128">
        <v>41.7</v>
      </c>
      <c r="D5" s="128">
        <v>42</v>
      </c>
      <c r="E5" s="128">
        <v>42</v>
      </c>
      <c r="F5" s="128">
        <v>41.9</v>
      </c>
      <c r="G5" s="128">
        <v>41.8</v>
      </c>
      <c r="H5" s="128">
        <v>40</v>
      </c>
      <c r="I5" s="128">
        <v>41.6</v>
      </c>
      <c r="J5" s="128">
        <v>38.700000000000003</v>
      </c>
      <c r="K5" s="128">
        <v>41.4</v>
      </c>
      <c r="L5" s="128">
        <v>42.6</v>
      </c>
      <c r="M5" s="128">
        <v>41.5</v>
      </c>
      <c r="N5" s="128">
        <v>42</v>
      </c>
      <c r="O5" s="128">
        <v>41.6</v>
      </c>
      <c r="P5" s="128">
        <v>41.9</v>
      </c>
      <c r="Q5" s="128">
        <v>41.3</v>
      </c>
      <c r="R5" s="128">
        <v>41.5</v>
      </c>
      <c r="S5" s="128">
        <v>42</v>
      </c>
      <c r="T5" s="128">
        <v>41.2</v>
      </c>
      <c r="U5" s="128">
        <v>41.9</v>
      </c>
      <c r="V5" s="128">
        <v>43.4</v>
      </c>
      <c r="W5" s="128">
        <v>43</v>
      </c>
      <c r="X5" s="128">
        <v>40.299999999999997</v>
      </c>
      <c r="Y5" s="128">
        <v>39.700000000000003</v>
      </c>
      <c r="Z5" s="128">
        <v>42.7</v>
      </c>
      <c r="AA5" s="128">
        <v>43.7</v>
      </c>
    </row>
    <row r="6" spans="1:27">
      <c r="A6" s="9" t="s">
        <v>7</v>
      </c>
      <c r="B6" s="128">
        <v>40.6</v>
      </c>
      <c r="C6" s="128">
        <v>42.8</v>
      </c>
      <c r="D6" s="128">
        <v>41.9</v>
      </c>
      <c r="E6" s="128">
        <v>42.3</v>
      </c>
      <c r="F6" s="128">
        <v>41.9</v>
      </c>
      <c r="G6" s="128">
        <v>42.2</v>
      </c>
      <c r="H6" s="128">
        <v>41.8</v>
      </c>
      <c r="I6" s="128">
        <v>41.8</v>
      </c>
      <c r="J6" s="128">
        <v>38.6</v>
      </c>
      <c r="K6" s="128">
        <v>41.8</v>
      </c>
      <c r="L6" s="128">
        <v>42.6</v>
      </c>
      <c r="M6" s="128">
        <v>41.3</v>
      </c>
      <c r="N6" s="128">
        <v>42.2</v>
      </c>
      <c r="O6" s="128">
        <v>41.3</v>
      </c>
      <c r="P6" s="128">
        <v>42.4</v>
      </c>
      <c r="Q6" s="128">
        <v>41.4</v>
      </c>
      <c r="R6" s="128">
        <v>41.4</v>
      </c>
      <c r="S6" s="128">
        <v>41.7</v>
      </c>
      <c r="T6" s="128">
        <v>41</v>
      </c>
      <c r="U6" s="128">
        <v>42.4</v>
      </c>
      <c r="V6" s="128">
        <v>43.5</v>
      </c>
      <c r="W6" s="128">
        <v>42.6</v>
      </c>
      <c r="X6" s="128">
        <v>40.6</v>
      </c>
      <c r="Y6" s="128">
        <v>39.9</v>
      </c>
      <c r="Z6" s="128">
        <v>42.6</v>
      </c>
      <c r="AA6" s="128">
        <v>43</v>
      </c>
    </row>
    <row r="7" spans="1:27">
      <c r="A7" s="9" t="s">
        <v>8</v>
      </c>
      <c r="B7" s="128">
        <v>39.5</v>
      </c>
      <c r="C7" s="128">
        <v>42.6</v>
      </c>
      <c r="D7" s="128">
        <v>41.7</v>
      </c>
      <c r="E7" s="128">
        <v>42.1</v>
      </c>
      <c r="F7" s="128">
        <v>41.4</v>
      </c>
      <c r="G7" s="128">
        <v>41.3</v>
      </c>
      <c r="H7" s="128">
        <v>41.2</v>
      </c>
      <c r="I7" s="128">
        <v>41.6</v>
      </c>
      <c r="J7" s="128">
        <v>38.299999999999997</v>
      </c>
      <c r="K7" s="128">
        <v>41.4</v>
      </c>
      <c r="L7" s="128">
        <v>41.8</v>
      </c>
      <c r="M7" s="128">
        <v>41.7</v>
      </c>
      <c r="N7" s="128">
        <v>42.4</v>
      </c>
      <c r="O7" s="128">
        <v>41.5</v>
      </c>
      <c r="P7" s="128">
        <v>42.3</v>
      </c>
      <c r="Q7" s="128">
        <v>41.3</v>
      </c>
      <c r="R7" s="128">
        <v>41.4</v>
      </c>
      <c r="S7" s="128">
        <v>42.3</v>
      </c>
      <c r="T7" s="128">
        <v>41.9</v>
      </c>
      <c r="U7" s="128">
        <v>37.4</v>
      </c>
      <c r="V7" s="128">
        <v>43.1</v>
      </c>
      <c r="W7" s="128">
        <v>40.799999999999997</v>
      </c>
      <c r="X7" s="128">
        <v>40.799999999999997</v>
      </c>
      <c r="Y7" s="128">
        <v>39.700000000000003</v>
      </c>
      <c r="Z7" s="128">
        <v>42.4</v>
      </c>
      <c r="AA7" s="128">
        <v>43.9</v>
      </c>
    </row>
    <row r="8" spans="1:27">
      <c r="A8" s="9" t="s">
        <v>9</v>
      </c>
      <c r="B8" s="128">
        <v>41.1</v>
      </c>
      <c r="C8" s="128">
        <v>42.6</v>
      </c>
      <c r="D8" s="128">
        <v>41.7</v>
      </c>
      <c r="E8" s="128">
        <v>42.2</v>
      </c>
      <c r="F8" s="128">
        <v>41.3</v>
      </c>
      <c r="G8" s="128">
        <v>42.2</v>
      </c>
      <c r="H8" s="128">
        <v>42.1</v>
      </c>
      <c r="I8" s="128">
        <v>41.3</v>
      </c>
      <c r="J8" s="128">
        <v>38.299999999999997</v>
      </c>
      <c r="K8" s="128">
        <v>42.4</v>
      </c>
      <c r="L8" s="128">
        <v>41.7</v>
      </c>
      <c r="M8" s="128">
        <v>42.3</v>
      </c>
      <c r="N8" s="128">
        <v>41.9</v>
      </c>
      <c r="O8" s="128">
        <v>42.1</v>
      </c>
      <c r="P8" s="128">
        <v>42.6</v>
      </c>
      <c r="Q8" s="128">
        <v>41.3</v>
      </c>
      <c r="R8" s="128">
        <v>41.9</v>
      </c>
      <c r="S8" s="128">
        <v>42</v>
      </c>
      <c r="T8" s="128">
        <v>41.7</v>
      </c>
      <c r="U8" s="128">
        <v>40</v>
      </c>
      <c r="V8" s="128">
        <v>43.1</v>
      </c>
      <c r="W8" s="128">
        <v>42.5</v>
      </c>
      <c r="X8" s="128">
        <v>40.700000000000003</v>
      </c>
      <c r="Y8" s="128">
        <v>39.9</v>
      </c>
      <c r="Z8" s="128">
        <v>42.4</v>
      </c>
      <c r="AA8" s="128">
        <v>44</v>
      </c>
    </row>
    <row r="9" spans="1:27">
      <c r="A9" s="9" t="s">
        <v>10</v>
      </c>
      <c r="B9" s="128">
        <v>41.1</v>
      </c>
      <c r="C9" s="128">
        <v>42.5</v>
      </c>
      <c r="D9" s="128">
        <v>41.7</v>
      </c>
      <c r="E9" s="128">
        <v>42.1</v>
      </c>
      <c r="F9" s="128">
        <v>41.5</v>
      </c>
      <c r="G9" s="128">
        <v>41.9</v>
      </c>
      <c r="H9" s="128">
        <v>42</v>
      </c>
      <c r="I9" s="128">
        <v>42</v>
      </c>
      <c r="J9" s="128">
        <v>39.1</v>
      </c>
      <c r="K9" s="128">
        <v>41.4</v>
      </c>
      <c r="L9" s="128">
        <v>41.6</v>
      </c>
      <c r="M9" s="128">
        <v>42.2</v>
      </c>
      <c r="N9" s="128">
        <v>41.4</v>
      </c>
      <c r="O9" s="128">
        <v>41.9</v>
      </c>
      <c r="P9" s="128">
        <v>42.2</v>
      </c>
      <c r="Q9" s="128">
        <v>40.200000000000003</v>
      </c>
      <c r="R9" s="128">
        <v>42.3</v>
      </c>
      <c r="S9" s="128">
        <v>42.3</v>
      </c>
      <c r="T9" s="128">
        <v>42.8</v>
      </c>
      <c r="U9" s="128">
        <v>40.799999999999997</v>
      </c>
      <c r="V9" s="128">
        <v>42.8</v>
      </c>
      <c r="W9" s="128">
        <v>41.4</v>
      </c>
      <c r="X9" s="128">
        <v>41</v>
      </c>
      <c r="Y9" s="128">
        <v>40.700000000000003</v>
      </c>
      <c r="Z9" s="128">
        <v>42.5</v>
      </c>
    </row>
    <row r="10" spans="1:27">
      <c r="A10" s="9" t="s">
        <v>11</v>
      </c>
      <c r="B10" s="128">
        <v>40.5</v>
      </c>
      <c r="C10" s="128">
        <v>41.5</v>
      </c>
      <c r="D10" s="128">
        <v>40.9</v>
      </c>
      <c r="E10" s="128">
        <v>41.4</v>
      </c>
      <c r="F10" s="128">
        <v>41.2</v>
      </c>
      <c r="G10" s="128">
        <v>41.2</v>
      </c>
      <c r="H10" s="128">
        <v>41.3</v>
      </c>
      <c r="I10" s="128">
        <v>40.299999999999997</v>
      </c>
      <c r="J10" s="128">
        <v>38.700000000000003</v>
      </c>
      <c r="K10" s="128">
        <v>41.1</v>
      </c>
      <c r="L10" s="128">
        <v>41</v>
      </c>
      <c r="M10" s="128">
        <v>42.1</v>
      </c>
      <c r="N10" s="128">
        <v>40.1</v>
      </c>
      <c r="O10" s="128">
        <v>40.799999999999997</v>
      </c>
      <c r="P10" s="128">
        <v>41.3</v>
      </c>
      <c r="Q10" s="128">
        <v>40.299999999999997</v>
      </c>
      <c r="R10" s="128">
        <v>41.6</v>
      </c>
      <c r="S10" s="128">
        <v>41.2</v>
      </c>
      <c r="T10" s="128">
        <v>41.7</v>
      </c>
      <c r="U10" s="128">
        <v>41.5</v>
      </c>
      <c r="V10" s="128">
        <v>42.7</v>
      </c>
      <c r="W10" s="128">
        <v>41.6</v>
      </c>
      <c r="X10" s="128">
        <v>41.4</v>
      </c>
      <c r="Y10" s="128">
        <v>39.1</v>
      </c>
      <c r="Z10" s="128">
        <v>42.1</v>
      </c>
    </row>
    <row r="11" spans="1:27">
      <c r="A11" s="70" t="s">
        <v>12</v>
      </c>
      <c r="B11" s="128">
        <v>41.5</v>
      </c>
      <c r="C11" s="128">
        <v>42.8</v>
      </c>
      <c r="D11" s="128">
        <v>42</v>
      </c>
      <c r="E11" s="128">
        <v>42.2</v>
      </c>
      <c r="F11" s="128">
        <v>42</v>
      </c>
      <c r="G11" s="128">
        <v>42.3</v>
      </c>
      <c r="H11" s="128">
        <v>42</v>
      </c>
      <c r="I11" s="128">
        <v>41.4</v>
      </c>
      <c r="J11" s="128">
        <v>39.299999999999997</v>
      </c>
      <c r="K11" s="128">
        <v>41.7</v>
      </c>
      <c r="L11" s="128">
        <v>41.8</v>
      </c>
      <c r="M11" s="128">
        <v>41.7</v>
      </c>
      <c r="N11" s="128">
        <v>41.3</v>
      </c>
      <c r="O11" s="128">
        <v>41.6</v>
      </c>
      <c r="P11" s="128">
        <v>42.1</v>
      </c>
      <c r="Q11" s="128">
        <v>41.6</v>
      </c>
      <c r="R11" s="128">
        <v>42.5</v>
      </c>
      <c r="S11" s="128">
        <v>41.5</v>
      </c>
      <c r="T11" s="128">
        <v>42</v>
      </c>
      <c r="U11" s="128">
        <v>42</v>
      </c>
      <c r="V11" s="128">
        <v>42.3</v>
      </c>
      <c r="W11" s="128">
        <v>41.2</v>
      </c>
      <c r="X11" s="128">
        <v>40.700000000000003</v>
      </c>
      <c r="Y11" s="128">
        <v>40.6</v>
      </c>
      <c r="Z11" s="128">
        <v>43.1</v>
      </c>
    </row>
    <row r="12" spans="1:27">
      <c r="A12" s="9" t="s">
        <v>13</v>
      </c>
      <c r="B12" s="128">
        <v>41.5</v>
      </c>
      <c r="C12" s="128">
        <v>43</v>
      </c>
      <c r="D12" s="128">
        <v>42.9</v>
      </c>
      <c r="E12" s="128">
        <v>41.8</v>
      </c>
      <c r="F12" s="128">
        <v>42.3</v>
      </c>
      <c r="G12" s="128">
        <v>41.2</v>
      </c>
      <c r="H12" s="128">
        <v>42.6</v>
      </c>
      <c r="I12" s="128">
        <v>41.8</v>
      </c>
      <c r="J12" s="128">
        <v>39.700000000000003</v>
      </c>
      <c r="K12" s="128">
        <v>42.1</v>
      </c>
      <c r="L12" s="128">
        <v>41.8</v>
      </c>
      <c r="M12" s="128">
        <v>41.5</v>
      </c>
      <c r="N12" s="128">
        <v>41.8</v>
      </c>
      <c r="O12" s="128">
        <v>41.8</v>
      </c>
      <c r="P12" s="128">
        <v>42.2</v>
      </c>
      <c r="Q12" s="128">
        <v>41.8</v>
      </c>
      <c r="R12" s="128">
        <v>42.1</v>
      </c>
      <c r="S12" s="128">
        <v>42.7</v>
      </c>
      <c r="T12" s="128">
        <v>42.5</v>
      </c>
      <c r="U12" s="128">
        <v>41.8</v>
      </c>
      <c r="V12" s="128">
        <v>41.9</v>
      </c>
      <c r="W12" s="128">
        <v>42</v>
      </c>
      <c r="X12" s="128">
        <v>40.5</v>
      </c>
      <c r="Y12" s="128">
        <v>41.2</v>
      </c>
      <c r="Z12" s="128">
        <v>42.8</v>
      </c>
    </row>
    <row r="13" spans="1:27">
      <c r="A13" s="9" t="s">
        <v>14</v>
      </c>
      <c r="B13" s="128">
        <v>41.3</v>
      </c>
      <c r="C13" s="128">
        <v>42.4</v>
      </c>
      <c r="D13" s="128">
        <v>42.1</v>
      </c>
      <c r="E13" s="128">
        <v>42.2</v>
      </c>
      <c r="F13" s="128">
        <v>42.5</v>
      </c>
      <c r="G13" s="128">
        <v>41.3</v>
      </c>
      <c r="H13" s="128">
        <v>41.6</v>
      </c>
      <c r="I13" s="128">
        <v>41</v>
      </c>
      <c r="J13" s="128">
        <v>39.9</v>
      </c>
      <c r="K13" s="128">
        <v>42.1</v>
      </c>
      <c r="L13" s="128">
        <v>41.4</v>
      </c>
      <c r="M13" s="128">
        <v>40.799999999999997</v>
      </c>
      <c r="N13" s="128">
        <v>41.4</v>
      </c>
      <c r="O13" s="128">
        <v>42</v>
      </c>
      <c r="P13" s="128">
        <v>42.9</v>
      </c>
      <c r="Q13" s="128">
        <v>42.2</v>
      </c>
      <c r="R13" s="128">
        <v>42.1</v>
      </c>
      <c r="S13" s="128">
        <v>42.8</v>
      </c>
      <c r="T13" s="128">
        <v>42.4</v>
      </c>
      <c r="U13" s="128">
        <v>41.8</v>
      </c>
      <c r="V13" s="128">
        <v>42.6</v>
      </c>
      <c r="W13" s="128">
        <v>42</v>
      </c>
      <c r="X13" s="128">
        <v>39.4</v>
      </c>
      <c r="Y13" s="128">
        <v>41</v>
      </c>
      <c r="Z13" s="129">
        <v>42</v>
      </c>
    </row>
    <row r="14" spans="1:27">
      <c r="A14" s="9" t="s">
        <v>15</v>
      </c>
      <c r="B14" s="128">
        <v>41.5</v>
      </c>
      <c r="C14" s="128">
        <v>42.5</v>
      </c>
      <c r="D14" s="128">
        <v>42.4</v>
      </c>
      <c r="E14" s="128">
        <v>42.1</v>
      </c>
      <c r="F14" s="128">
        <v>42.3</v>
      </c>
      <c r="G14" s="128">
        <v>40.799999999999997</v>
      </c>
      <c r="H14" s="128">
        <v>42.2</v>
      </c>
      <c r="I14" s="128">
        <v>39.700000000000003</v>
      </c>
      <c r="J14" s="128">
        <v>40.9</v>
      </c>
      <c r="K14" s="128">
        <v>42.9</v>
      </c>
      <c r="L14" s="128">
        <v>41.7</v>
      </c>
      <c r="M14" s="128">
        <v>41.3</v>
      </c>
      <c r="N14" s="128">
        <v>41.6</v>
      </c>
      <c r="O14" s="128">
        <v>42.7</v>
      </c>
      <c r="P14" s="128">
        <v>42.7</v>
      </c>
      <c r="Q14" s="128">
        <v>42.3</v>
      </c>
      <c r="R14" s="128">
        <v>42.1</v>
      </c>
      <c r="S14" s="128">
        <v>42.8</v>
      </c>
      <c r="T14" s="128">
        <v>42.5</v>
      </c>
      <c r="U14" s="128">
        <v>41.4</v>
      </c>
      <c r="V14" s="128">
        <v>42</v>
      </c>
      <c r="W14" s="128">
        <v>41.3</v>
      </c>
      <c r="X14" s="128">
        <v>40.299999999999997</v>
      </c>
      <c r="Y14" s="128">
        <v>41.5</v>
      </c>
      <c r="Z14" s="128">
        <v>42.8</v>
      </c>
    </row>
    <row r="15" spans="1:27">
      <c r="A15" s="9" t="s">
        <v>16</v>
      </c>
      <c r="B15" s="128">
        <v>42.2</v>
      </c>
      <c r="C15" s="128">
        <v>43</v>
      </c>
      <c r="D15" s="128">
        <v>42.9</v>
      </c>
      <c r="E15" s="128">
        <v>42.6</v>
      </c>
      <c r="F15" s="128">
        <v>42.3</v>
      </c>
      <c r="G15" s="128">
        <v>41.6</v>
      </c>
      <c r="H15" s="128">
        <v>42.4</v>
      </c>
      <c r="I15" s="128">
        <v>39.799999999999997</v>
      </c>
      <c r="J15" s="128">
        <v>41.7</v>
      </c>
      <c r="K15" s="128">
        <v>42.9</v>
      </c>
      <c r="L15" s="128">
        <v>41.5</v>
      </c>
      <c r="M15" s="128">
        <v>42</v>
      </c>
      <c r="N15" s="128">
        <v>41.9</v>
      </c>
      <c r="O15" s="128">
        <v>42.7</v>
      </c>
      <c r="P15" s="128">
        <v>43.1</v>
      </c>
      <c r="Q15" s="128">
        <v>42.9</v>
      </c>
      <c r="R15" s="2">
        <v>42.3</v>
      </c>
      <c r="S15" s="128">
        <v>43.5</v>
      </c>
      <c r="T15" s="128">
        <v>43.3</v>
      </c>
      <c r="U15" s="128">
        <v>44.3</v>
      </c>
      <c r="V15" s="128">
        <v>43.1</v>
      </c>
      <c r="W15" s="128">
        <v>41.3</v>
      </c>
      <c r="X15" s="128">
        <v>39.700000000000003</v>
      </c>
      <c r="Y15" s="128">
        <v>42.3</v>
      </c>
      <c r="Z15" s="128">
        <v>43.4</v>
      </c>
    </row>
    <row r="16" spans="1:27">
      <c r="A16" s="12" t="s">
        <v>17</v>
      </c>
      <c r="B16" s="13">
        <f t="shared" ref="B16:H16" si="0">AVERAGE(B4:B15)</f>
        <v>41.024999999999999</v>
      </c>
      <c r="C16" s="13">
        <f t="shared" si="0"/>
        <v>42.44166666666667</v>
      </c>
      <c r="D16" s="13">
        <f t="shared" si="0"/>
        <v>42.041666666666657</v>
      </c>
      <c r="E16" s="13">
        <f t="shared" si="0"/>
        <v>42.108333333333334</v>
      </c>
      <c r="F16" s="13">
        <f t="shared" si="0"/>
        <v>41.908333333333339</v>
      </c>
      <c r="G16" s="13">
        <f t="shared" si="0"/>
        <v>41.658333333333339</v>
      </c>
      <c r="H16" s="13">
        <f t="shared" si="0"/>
        <v>41.666666666666664</v>
      </c>
      <c r="I16" s="13">
        <f t="shared" ref="I16:L16" si="1">AVERAGE(I4:I15)</f>
        <v>41.199999999999996</v>
      </c>
      <c r="J16" s="13">
        <f t="shared" si="1"/>
        <v>39.299999999999997</v>
      </c>
      <c r="K16" s="13">
        <f t="shared" si="1"/>
        <v>41.875</v>
      </c>
      <c r="L16" s="13">
        <f t="shared" si="1"/>
        <v>41.833333333333329</v>
      </c>
      <c r="M16" s="13">
        <f t="shared" ref="M16:W16" si="2">AVERAGE(M4:M15)</f>
        <v>41.658333333333339</v>
      </c>
      <c r="N16" s="13">
        <f t="shared" si="2"/>
        <v>41.666666666666664</v>
      </c>
      <c r="O16" s="13">
        <f t="shared" si="2"/>
        <v>41.675000000000004</v>
      </c>
      <c r="P16" s="13">
        <f t="shared" si="2"/>
        <v>42.366666666666667</v>
      </c>
      <c r="Q16" s="13">
        <f t="shared" si="2"/>
        <v>41.541666666666664</v>
      </c>
      <c r="R16" s="13">
        <f t="shared" si="2"/>
        <v>41.908333333333339</v>
      </c>
      <c r="S16" s="13">
        <f t="shared" si="2"/>
        <v>42.141666666666666</v>
      </c>
      <c r="T16" s="13">
        <f t="shared" si="2"/>
        <v>42.05833333333333</v>
      </c>
      <c r="U16" s="13">
        <f t="shared" si="2"/>
        <v>41.458333333333336</v>
      </c>
      <c r="V16" s="13">
        <f t="shared" si="2"/>
        <v>42.891666666666659</v>
      </c>
      <c r="W16" s="13">
        <f t="shared" si="2"/>
        <v>41.80833333333333</v>
      </c>
      <c r="X16" s="13">
        <f>AVERAGE(X4:X15)</f>
        <v>40.566666666666656</v>
      </c>
      <c r="Y16" s="13">
        <f>AVERAGE(Y4:Y15)</f>
        <v>40.45000000000001</v>
      </c>
      <c r="Z16" s="13">
        <f>AVERAGE(Z4:Z15)</f>
        <v>42.483333333333341</v>
      </c>
      <c r="AA16" s="13">
        <f>AVERAGE(AA4:AA15)</f>
        <v>43.56</v>
      </c>
    </row>
    <row r="19" spans="1:1">
      <c r="A19" t="s">
        <v>108</v>
      </c>
    </row>
  </sheetData>
  <phoneticPr fontId="0" type="noConversion"/>
  <pageMargins left="0.75" right="0.75" top="1" bottom="1" header="0.5" footer="0.5"/>
  <pageSetup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6"/>
  <dimension ref="A1:DI20"/>
  <sheetViews>
    <sheetView workbookViewId="0">
      <pane xSplit="2" ySplit="6" topLeftCell="DC7" activePane="bottomRight" state="frozen"/>
      <selection pane="topRight" activeCell="C1" sqref="C1"/>
      <selection pane="bottomLeft" activeCell="A7" sqref="A7"/>
      <selection pane="bottomRight" activeCell="DH13" sqref="DH13"/>
    </sheetView>
  </sheetViews>
  <sheetFormatPr defaultColWidth="9.140625" defaultRowHeight="12.75"/>
  <cols>
    <col min="1" max="1" width="6.85546875" style="57" bestFit="1" customWidth="1"/>
    <col min="2" max="2" width="38.42578125" style="57" customWidth="1"/>
    <col min="3" max="6" width="11.28515625" style="57" hidden="1" customWidth="1"/>
    <col min="7" max="7" width="10.85546875" style="57" hidden="1" customWidth="1"/>
    <col min="8" max="36" width="11.28515625" style="57" hidden="1" customWidth="1"/>
    <col min="37" max="40" width="14" style="57" hidden="1" customWidth="1"/>
    <col min="41" max="42" width="9.140625" style="57" hidden="1" customWidth="1"/>
    <col min="43" max="43" width="10.28515625" style="57" hidden="1" customWidth="1"/>
    <col min="44" max="44" width="10.42578125" style="57" hidden="1" customWidth="1"/>
    <col min="45" max="54" width="9.140625" style="57" hidden="1" customWidth="1"/>
    <col min="55" max="55" width="6.28515625" style="57" hidden="1" customWidth="1"/>
    <col min="56" max="56" width="9.28515625" style="57" hidden="1" customWidth="1"/>
    <col min="57" max="71" width="0" style="57" hidden="1" customWidth="1"/>
    <col min="72" max="16384" width="9.140625" style="57"/>
  </cols>
  <sheetData>
    <row r="1" spans="1:113">
      <c r="A1" s="130" t="s">
        <v>106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AN1" s="130"/>
      <c r="AO1" s="130"/>
      <c r="AP1" s="130"/>
      <c r="AQ1" s="130"/>
      <c r="AR1" s="130"/>
      <c r="AS1" s="130"/>
      <c r="AT1" s="130"/>
      <c r="AU1" s="130"/>
      <c r="AV1" s="130"/>
      <c r="AW1" s="130"/>
      <c r="AX1" s="130"/>
      <c r="AY1" s="130"/>
      <c r="AZ1" s="130"/>
      <c r="BA1" s="130"/>
      <c r="BB1" s="130"/>
    </row>
    <row r="2" spans="1:113">
      <c r="A2" s="130"/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AN2" s="130"/>
      <c r="AO2" s="130"/>
      <c r="AP2" s="130"/>
      <c r="AQ2" s="130"/>
      <c r="AR2" s="130"/>
      <c r="AS2" s="130"/>
      <c r="AT2" s="130"/>
      <c r="AU2" s="130"/>
      <c r="AV2" s="130"/>
      <c r="AW2" s="130"/>
      <c r="AX2" s="130"/>
      <c r="AY2" s="130"/>
      <c r="AZ2" s="130"/>
      <c r="BA2" s="130"/>
      <c r="BB2" s="130"/>
    </row>
    <row r="5" spans="1:113" ht="28.5" customHeight="1">
      <c r="AN5" s="132"/>
      <c r="AO5" s="132"/>
      <c r="AP5" s="132"/>
      <c r="AQ5" s="132"/>
    </row>
    <row r="6" spans="1:113" ht="39.75">
      <c r="A6" s="131" t="s">
        <v>55</v>
      </c>
      <c r="B6" s="131"/>
      <c r="C6" s="58" t="s">
        <v>56</v>
      </c>
      <c r="D6" s="59" t="s">
        <v>57</v>
      </c>
      <c r="E6" s="60" t="s">
        <v>58</v>
      </c>
      <c r="F6" s="68" t="s">
        <v>59</v>
      </c>
      <c r="G6" s="58" t="s">
        <v>60</v>
      </c>
      <c r="H6" s="59" t="s">
        <v>61</v>
      </c>
      <c r="I6" s="60" t="s">
        <v>62</v>
      </c>
      <c r="J6" s="68" t="s">
        <v>63</v>
      </c>
      <c r="K6" s="58" t="s">
        <v>64</v>
      </c>
      <c r="L6" s="59" t="s">
        <v>65</v>
      </c>
      <c r="M6" s="60" t="s">
        <v>66</v>
      </c>
      <c r="N6" s="68" t="s">
        <v>67</v>
      </c>
      <c r="O6" s="58" t="s">
        <v>68</v>
      </c>
      <c r="P6" s="59" t="s">
        <v>69</v>
      </c>
      <c r="Q6" s="60" t="s">
        <v>70</v>
      </c>
      <c r="R6" s="68" t="s">
        <v>71</v>
      </c>
      <c r="S6" s="58" t="s">
        <v>72</v>
      </c>
      <c r="T6" s="59" t="s">
        <v>73</v>
      </c>
      <c r="U6" s="60" t="s">
        <v>74</v>
      </c>
      <c r="V6" s="68" t="s">
        <v>75</v>
      </c>
      <c r="W6" s="58" t="s">
        <v>76</v>
      </c>
      <c r="X6" s="59" t="s">
        <v>77</v>
      </c>
      <c r="Y6" s="60" t="s">
        <v>78</v>
      </c>
      <c r="Z6" s="68" t="s">
        <v>79</v>
      </c>
      <c r="AA6" s="58" t="s">
        <v>80</v>
      </c>
      <c r="AB6" s="59" t="s">
        <v>81</v>
      </c>
      <c r="AC6" s="60" t="s">
        <v>82</v>
      </c>
      <c r="AD6" s="68" t="s">
        <v>83</v>
      </c>
      <c r="AE6" s="58" t="s">
        <v>84</v>
      </c>
      <c r="AF6" s="59" t="s">
        <v>85</v>
      </c>
      <c r="AG6" s="60" t="s">
        <v>86</v>
      </c>
      <c r="AH6" s="68" t="s">
        <v>87</v>
      </c>
      <c r="AI6" s="58" t="s">
        <v>88</v>
      </c>
      <c r="AJ6" s="59" t="s">
        <v>89</v>
      </c>
      <c r="AK6" s="60" t="s">
        <v>90</v>
      </c>
      <c r="AL6" s="68" t="s">
        <v>91</v>
      </c>
      <c r="AM6" s="58" t="s">
        <v>92</v>
      </c>
      <c r="AN6" s="59" t="s">
        <v>93</v>
      </c>
      <c r="AO6" s="60" t="s">
        <v>94</v>
      </c>
      <c r="AP6" s="68" t="s">
        <v>95</v>
      </c>
      <c r="AQ6" s="58" t="s">
        <v>96</v>
      </c>
      <c r="AR6" s="59" t="s">
        <v>97</v>
      </c>
      <c r="AS6" s="60" t="s">
        <v>107</v>
      </c>
      <c r="AT6" s="68" t="s">
        <v>109</v>
      </c>
      <c r="AU6" s="58" t="s">
        <v>110</v>
      </c>
      <c r="AV6" s="59" t="s">
        <v>168</v>
      </c>
      <c r="AW6" s="60" t="s">
        <v>113</v>
      </c>
      <c r="AX6" s="68" t="s">
        <v>171</v>
      </c>
      <c r="AY6" s="58" t="s">
        <v>115</v>
      </c>
      <c r="AZ6" s="59" t="s">
        <v>166</v>
      </c>
      <c r="BA6" s="60" t="s">
        <v>116</v>
      </c>
      <c r="BB6" s="68" t="s">
        <v>170</v>
      </c>
      <c r="BC6" s="58" t="s">
        <v>118</v>
      </c>
      <c r="BD6" s="59" t="s">
        <v>167</v>
      </c>
      <c r="BE6" s="60" t="s">
        <v>119</v>
      </c>
      <c r="BF6" s="68" t="s">
        <v>169</v>
      </c>
      <c r="BG6" s="58" t="s">
        <v>123</v>
      </c>
      <c r="BH6" s="59" t="s">
        <v>165</v>
      </c>
      <c r="BI6" s="60" t="s">
        <v>124</v>
      </c>
      <c r="BJ6" s="68" t="s">
        <v>187</v>
      </c>
      <c r="BK6" s="58" t="s">
        <v>125</v>
      </c>
      <c r="BL6" s="59" t="s">
        <v>129</v>
      </c>
      <c r="BM6" s="60" t="s">
        <v>130</v>
      </c>
      <c r="BN6" s="68" t="s">
        <v>131</v>
      </c>
      <c r="BO6" s="58" t="s">
        <v>132</v>
      </c>
      <c r="BP6" s="59" t="s">
        <v>133</v>
      </c>
      <c r="BQ6" s="60" t="s">
        <v>134</v>
      </c>
      <c r="BR6" s="68" t="s">
        <v>135</v>
      </c>
      <c r="BS6" s="58" t="s">
        <v>137</v>
      </c>
      <c r="BT6" s="59" t="s">
        <v>141</v>
      </c>
      <c r="BU6" s="60" t="s">
        <v>142</v>
      </c>
      <c r="BV6" s="68" t="s">
        <v>143</v>
      </c>
      <c r="BW6" s="58" t="s">
        <v>145</v>
      </c>
      <c r="BX6" s="59" t="s">
        <v>146</v>
      </c>
      <c r="BY6" s="60" t="s">
        <v>148</v>
      </c>
      <c r="BZ6" s="68" t="s">
        <v>149</v>
      </c>
      <c r="CA6" s="58" t="s">
        <v>151</v>
      </c>
      <c r="CB6" s="59" t="s">
        <v>156</v>
      </c>
      <c r="CC6" s="60" t="s">
        <v>157</v>
      </c>
      <c r="CD6" s="68" t="s">
        <v>160</v>
      </c>
      <c r="CE6" s="58" t="s">
        <v>164</v>
      </c>
      <c r="CF6" s="59" t="s">
        <v>172</v>
      </c>
      <c r="CG6" s="60" t="s">
        <v>176</v>
      </c>
      <c r="CH6" s="68" t="s">
        <v>178</v>
      </c>
      <c r="CI6" s="58" t="s">
        <v>180</v>
      </c>
      <c r="CJ6" s="59" t="s">
        <v>181</v>
      </c>
      <c r="CK6" s="60" t="s">
        <v>182</v>
      </c>
      <c r="CL6" s="68" t="s">
        <v>183</v>
      </c>
      <c r="CM6" s="58" t="s">
        <v>185</v>
      </c>
      <c r="CN6" s="59" t="s">
        <v>186</v>
      </c>
      <c r="CO6" s="60" t="s">
        <v>188</v>
      </c>
      <c r="CP6" s="68" t="s">
        <v>189</v>
      </c>
      <c r="CQ6" s="58" t="s">
        <v>191</v>
      </c>
      <c r="CR6" s="59" t="s">
        <v>192</v>
      </c>
      <c r="CS6" s="60" t="s">
        <v>194</v>
      </c>
      <c r="CT6" s="68" t="s">
        <v>195</v>
      </c>
      <c r="CU6" s="58" t="s">
        <v>197</v>
      </c>
      <c r="CV6" s="59" t="s">
        <v>198</v>
      </c>
      <c r="CW6" s="60" t="s">
        <v>199</v>
      </c>
      <c r="CX6" s="68" t="s">
        <v>200</v>
      </c>
      <c r="CY6" s="58" t="s">
        <v>202</v>
      </c>
      <c r="CZ6" s="59" t="s">
        <v>203</v>
      </c>
      <c r="DA6" s="60" t="s">
        <v>204</v>
      </c>
      <c r="DB6" s="68" t="s">
        <v>205</v>
      </c>
      <c r="DC6" s="58" t="s">
        <v>207</v>
      </c>
      <c r="DD6" s="59" t="s">
        <v>208</v>
      </c>
      <c r="DE6" s="60" t="s">
        <v>209</v>
      </c>
      <c r="DF6" s="68" t="s">
        <v>210</v>
      </c>
      <c r="DG6" s="58" t="s">
        <v>212</v>
      </c>
      <c r="DH6" s="59" t="s">
        <v>213</v>
      </c>
    </row>
    <row r="7" spans="1:113" ht="18" customHeight="1">
      <c r="B7" s="61" t="s">
        <v>98</v>
      </c>
      <c r="C7" s="62">
        <v>0.3</v>
      </c>
      <c r="D7" s="62">
        <v>0.27</v>
      </c>
      <c r="E7" s="62">
        <v>0.27</v>
      </c>
      <c r="F7" s="62">
        <v>0.27</v>
      </c>
      <c r="G7" s="63">
        <v>0.26700000000000002</v>
      </c>
      <c r="H7" s="62">
        <v>0.30499999999999999</v>
      </c>
      <c r="I7" s="62">
        <v>0.3</v>
      </c>
      <c r="J7" s="62">
        <v>0.311</v>
      </c>
      <c r="K7" s="62">
        <v>0.32200000000000001</v>
      </c>
      <c r="L7" s="62">
        <v>0.34200000000000003</v>
      </c>
      <c r="M7" s="62">
        <v>0.35799999999999998</v>
      </c>
      <c r="N7" s="62">
        <v>0.33400000000000002</v>
      </c>
      <c r="O7" s="62">
        <v>0.34799999999999998</v>
      </c>
      <c r="P7" s="62">
        <v>0.36599999999999999</v>
      </c>
      <c r="Q7" s="62">
        <v>0.38700000000000001</v>
      </c>
      <c r="R7" s="62">
        <v>0.41199999999999998</v>
      </c>
      <c r="S7" s="62">
        <v>0.41699999999999998</v>
      </c>
      <c r="T7" s="62">
        <v>0.42799999999999999</v>
      </c>
      <c r="U7" s="62">
        <v>0.434</v>
      </c>
      <c r="V7" s="62">
        <v>0.439</v>
      </c>
      <c r="W7" s="62">
        <v>0.44</v>
      </c>
      <c r="X7" s="62">
        <v>0.42599999999999999</v>
      </c>
      <c r="Y7" s="62">
        <v>0.41399999999999998</v>
      </c>
      <c r="Z7" s="62">
        <v>0.4</v>
      </c>
      <c r="AA7" s="62">
        <v>0.39700000000000002</v>
      </c>
      <c r="AB7" s="64">
        <v>0.40100000000000002</v>
      </c>
      <c r="AC7" s="64">
        <v>0.40200000000000002</v>
      </c>
      <c r="AD7" s="62">
        <v>0.39600000000000002</v>
      </c>
      <c r="AE7" s="62">
        <v>0.39300000000000002</v>
      </c>
      <c r="AF7" s="62">
        <v>0.38900000000000001</v>
      </c>
      <c r="AG7" s="62">
        <v>0.38300000000000001</v>
      </c>
      <c r="AH7" s="62">
        <v>0.39700000000000002</v>
      </c>
      <c r="AI7" s="62">
        <v>0.39200000000000002</v>
      </c>
      <c r="AJ7" s="62">
        <v>0.39</v>
      </c>
      <c r="AK7" s="62">
        <v>0.39800000000000002</v>
      </c>
      <c r="AL7" s="62">
        <v>0.39700000000000002</v>
      </c>
      <c r="AM7" s="62">
        <v>0.40300000000000002</v>
      </c>
      <c r="AN7" s="62">
        <v>0.42099999999999999</v>
      </c>
      <c r="AO7" s="62">
        <v>0.41799999999999998</v>
      </c>
      <c r="AP7" s="62">
        <v>0.42599999999999999</v>
      </c>
      <c r="AQ7" s="62">
        <v>0.45900000000000002</v>
      </c>
      <c r="AR7" s="62">
        <v>0.51400000000000001</v>
      </c>
      <c r="AS7" s="62">
        <v>0.60699999999999998</v>
      </c>
      <c r="AT7" s="62">
        <v>0.59</v>
      </c>
      <c r="AU7" s="62">
        <v>0.58099999999999996</v>
      </c>
      <c r="AV7" s="62">
        <v>0.56499999999999995</v>
      </c>
      <c r="AW7" s="62">
        <v>0.52500000000000002</v>
      </c>
      <c r="AX7" s="62">
        <v>0.53200000000000003</v>
      </c>
      <c r="AY7" s="62">
        <v>0.54200000000000004</v>
      </c>
      <c r="AZ7" s="62">
        <v>0.53600000000000003</v>
      </c>
      <c r="BA7" s="62">
        <v>0.52500000000000002</v>
      </c>
      <c r="BB7" s="62">
        <v>0.53300000000000003</v>
      </c>
      <c r="BC7" s="62">
        <v>0.50700000000000001</v>
      </c>
      <c r="BD7" s="62">
        <v>0.496</v>
      </c>
      <c r="BE7" s="62">
        <v>0.48299999999999998</v>
      </c>
      <c r="BF7" s="62">
        <v>0.47499999999999998</v>
      </c>
      <c r="BG7" s="62">
        <v>0.45500000000000002</v>
      </c>
      <c r="BH7" s="62">
        <v>0.38800000000000001</v>
      </c>
      <c r="BI7" s="62">
        <v>0.32900000000000001</v>
      </c>
      <c r="BJ7" s="62">
        <v>0.29099999999999998</v>
      </c>
      <c r="BK7" s="62">
        <v>0.314</v>
      </c>
      <c r="BL7" s="62">
        <v>0.316</v>
      </c>
      <c r="BM7" s="62">
        <v>0.30599999999999999</v>
      </c>
      <c r="BN7" s="62">
        <v>0.29099999999999998</v>
      </c>
      <c r="BO7" s="62">
        <v>0.27500000000000002</v>
      </c>
      <c r="BP7" s="62">
        <v>0.26800000000000002</v>
      </c>
      <c r="BQ7" s="62">
        <v>0.25900000000000001</v>
      </c>
      <c r="BR7" s="62">
        <v>0.248</v>
      </c>
      <c r="BS7" s="62">
        <v>0.24099999999999999</v>
      </c>
      <c r="BT7" s="62">
        <v>0.23499999999999999</v>
      </c>
      <c r="BU7" s="62">
        <v>0.23799999999999999</v>
      </c>
      <c r="BV7" s="122">
        <v>0.24399999999999999</v>
      </c>
      <c r="BW7" s="62">
        <v>0.23499999999999999</v>
      </c>
      <c r="BX7" s="62">
        <v>0.23</v>
      </c>
      <c r="BY7" s="62">
        <v>0.216</v>
      </c>
      <c r="BZ7" s="62">
        <v>0.21</v>
      </c>
      <c r="CA7" s="62">
        <v>0.20699999999999999</v>
      </c>
      <c r="CB7" s="62">
        <v>0.19400000000000001</v>
      </c>
      <c r="CC7" s="62">
        <v>0.19700000000000001</v>
      </c>
      <c r="CD7" s="62">
        <v>0.19900000000000001</v>
      </c>
      <c r="CE7" s="62">
        <v>0.19600000000000001</v>
      </c>
      <c r="CF7" s="62">
        <v>0.20100000000000001</v>
      </c>
      <c r="CG7" s="62">
        <v>0.192</v>
      </c>
      <c r="CH7" s="62">
        <v>0.16700000000000001</v>
      </c>
      <c r="CI7" s="62">
        <v>0.193</v>
      </c>
      <c r="CJ7" s="62">
        <v>0.19500000000000001</v>
      </c>
      <c r="CK7" s="62">
        <v>0.22</v>
      </c>
      <c r="CL7" s="62">
        <v>0.52400000000000002</v>
      </c>
      <c r="CM7" s="121">
        <v>0.19</v>
      </c>
      <c r="CN7" s="121">
        <v>0.20300000000000001</v>
      </c>
      <c r="CO7" s="127">
        <v>0.20399999999999999</v>
      </c>
      <c r="CP7" s="127">
        <v>0.16400000000000001</v>
      </c>
      <c r="CQ7" s="127">
        <v>0.247</v>
      </c>
      <c r="CR7" s="127">
        <v>0.21</v>
      </c>
      <c r="CS7" s="127">
        <v>0.19700000000000001</v>
      </c>
      <c r="CT7" s="127">
        <v>0.18</v>
      </c>
      <c r="CU7" s="127">
        <v>0.182</v>
      </c>
      <c r="CV7" s="127">
        <v>0.16200000000000001</v>
      </c>
      <c r="CW7" s="127">
        <v>0.15</v>
      </c>
      <c r="CX7" s="127">
        <v>0.14299999999999999</v>
      </c>
      <c r="CY7" s="127">
        <v>0.14799999999999999</v>
      </c>
      <c r="CZ7" s="127">
        <v>0.16200000000000001</v>
      </c>
      <c r="DA7" s="127">
        <v>0.17100000000000001</v>
      </c>
      <c r="DB7" s="127">
        <v>0.188</v>
      </c>
      <c r="DC7" s="127">
        <v>0.19700000000000001</v>
      </c>
      <c r="DD7" s="127">
        <v>0.19900000000000001</v>
      </c>
      <c r="DE7" s="127">
        <v>0.21199999999999999</v>
      </c>
      <c r="DF7" s="127">
        <v>0.22</v>
      </c>
      <c r="DG7" s="127">
        <v>0.22700000000000001</v>
      </c>
      <c r="DH7" s="127">
        <v>0.24199999999999999</v>
      </c>
    </row>
    <row r="8" spans="1:113" ht="18" customHeight="1">
      <c r="B8" s="61" t="s">
        <v>99</v>
      </c>
      <c r="C8" s="62">
        <v>0.31</v>
      </c>
      <c r="D8" s="62">
        <v>0.31</v>
      </c>
      <c r="E8" s="63">
        <v>0.311</v>
      </c>
      <c r="F8" s="63">
        <v>0.30299999999999999</v>
      </c>
      <c r="G8" s="63">
        <v>0.30199999999999999</v>
      </c>
      <c r="H8" s="62">
        <v>0.30299999999999999</v>
      </c>
      <c r="I8" s="62">
        <v>0.29899999999999999</v>
      </c>
      <c r="J8" s="62">
        <v>0.30499999999999999</v>
      </c>
      <c r="K8" s="62">
        <v>0.307</v>
      </c>
      <c r="L8" s="62">
        <v>0.314</v>
      </c>
      <c r="M8" s="62">
        <v>0.318</v>
      </c>
      <c r="N8" s="62">
        <v>0.32400000000000001</v>
      </c>
      <c r="O8" s="62">
        <v>0.34899999999999998</v>
      </c>
      <c r="P8" s="62">
        <v>0.37</v>
      </c>
      <c r="Q8" s="62">
        <v>0.39800000000000002</v>
      </c>
      <c r="R8" s="62">
        <v>0.42099999999999999</v>
      </c>
      <c r="S8" s="62">
        <v>0.433</v>
      </c>
      <c r="T8" s="62">
        <v>0.44400000000000001</v>
      </c>
      <c r="U8" s="62">
        <v>0.44400000000000001</v>
      </c>
      <c r="V8" s="62">
        <v>0.44799999999999995</v>
      </c>
      <c r="W8" s="62">
        <v>0.44700000000000001</v>
      </c>
      <c r="X8" s="62">
        <v>0.44400000000000001</v>
      </c>
      <c r="Y8" s="62">
        <v>0.43700000000000006</v>
      </c>
      <c r="Z8" s="62">
        <v>0.42299999999999999</v>
      </c>
      <c r="AA8" s="62">
        <v>0.41</v>
      </c>
      <c r="AB8" s="64">
        <v>0.40300000000000002</v>
      </c>
      <c r="AC8" s="64">
        <v>0.39700000000000002</v>
      </c>
      <c r="AD8" s="62">
        <v>0.39399999999999996</v>
      </c>
      <c r="AE8" s="62">
        <v>0.38700000000000001</v>
      </c>
      <c r="AF8" s="62">
        <v>0.378</v>
      </c>
      <c r="AG8" s="62">
        <v>0.36899999999999999</v>
      </c>
      <c r="AH8" s="62">
        <v>0.36599999999999999</v>
      </c>
      <c r="AI8" s="62">
        <v>0.36199999999999999</v>
      </c>
      <c r="AJ8" s="62">
        <v>0.35799999999999998</v>
      </c>
      <c r="AK8" s="62">
        <v>0.35600000000000004</v>
      </c>
      <c r="AL8" s="62">
        <v>0.35499999999999998</v>
      </c>
      <c r="AM8" s="62">
        <v>0.36099999999999999</v>
      </c>
      <c r="AN8" s="62">
        <v>0.36499999999999999</v>
      </c>
      <c r="AO8" s="62">
        <v>0.36700000000000005</v>
      </c>
      <c r="AP8" s="62">
        <v>0.38200000000000001</v>
      </c>
      <c r="AQ8" s="62">
        <v>0.4</v>
      </c>
      <c r="AR8" s="62">
        <v>0.43</v>
      </c>
      <c r="AS8" s="62">
        <v>0.48</v>
      </c>
      <c r="AT8" s="62">
        <v>0.53900000000000003</v>
      </c>
      <c r="AU8" s="62">
        <v>0.56200000000000006</v>
      </c>
      <c r="AV8" s="62">
        <v>0.56299999999999994</v>
      </c>
      <c r="AW8" s="62">
        <v>0.56100000000000005</v>
      </c>
      <c r="AX8" s="62">
        <v>0.53700000000000003</v>
      </c>
      <c r="AY8" s="62">
        <v>0.52100000000000002</v>
      </c>
      <c r="AZ8" s="62">
        <v>0.51500000000000001</v>
      </c>
      <c r="BA8" s="62">
        <v>0.502</v>
      </c>
      <c r="BB8" s="62">
        <v>0.48799999999999999</v>
      </c>
      <c r="BC8" s="62">
        <v>0.47899999999999998</v>
      </c>
      <c r="BD8" s="62">
        <v>0.47099999999999997</v>
      </c>
      <c r="BE8" s="62">
        <v>0.45600000000000002</v>
      </c>
      <c r="BF8" s="62">
        <v>0.45500000000000002</v>
      </c>
      <c r="BG8" s="62">
        <v>0.443</v>
      </c>
      <c r="BH8" s="62">
        <v>0.439</v>
      </c>
      <c r="BI8" s="62">
        <v>0.44700000000000001</v>
      </c>
      <c r="BJ8" s="62">
        <v>0.42</v>
      </c>
      <c r="BK8" s="62">
        <v>0.41899999999999998</v>
      </c>
      <c r="BL8" s="62">
        <v>0.40300000000000002</v>
      </c>
      <c r="BM8" s="62">
        <v>0.38700000000000001</v>
      </c>
      <c r="BN8" s="62">
        <v>0.39</v>
      </c>
      <c r="BO8" s="62">
        <v>0.374</v>
      </c>
      <c r="BP8" s="62">
        <v>0.36599999999999999</v>
      </c>
      <c r="BQ8" s="62">
        <v>0.35299999999999998</v>
      </c>
      <c r="BR8" s="62">
        <v>0.34599999999999997</v>
      </c>
      <c r="BS8" s="73">
        <v>0.33700000000000002</v>
      </c>
      <c r="BT8" s="62">
        <v>0.33</v>
      </c>
      <c r="BU8" s="62">
        <v>0.33</v>
      </c>
      <c r="BV8" s="122">
        <v>0.33700000000000002</v>
      </c>
      <c r="BW8" s="74">
        <v>0.33900000000000002</v>
      </c>
      <c r="BX8" s="62">
        <v>0.34599999999999997</v>
      </c>
      <c r="BY8" s="62">
        <v>0.34599999999999997</v>
      </c>
      <c r="BZ8" s="62">
        <v>0.34100000000000003</v>
      </c>
      <c r="CA8" s="62">
        <v>0.34100000000000003</v>
      </c>
      <c r="CB8" s="62">
        <v>0.34200000000000003</v>
      </c>
      <c r="CC8" s="62">
        <v>0.33900000000000002</v>
      </c>
      <c r="CD8" s="62">
        <v>0.33</v>
      </c>
      <c r="CE8" s="62">
        <v>0.32</v>
      </c>
      <c r="CF8" s="62">
        <v>0.318</v>
      </c>
      <c r="CG8" s="62">
        <v>0.30499999999999999</v>
      </c>
      <c r="CH8" s="62">
        <v>0.25600000000000001</v>
      </c>
      <c r="CI8" s="62">
        <v>0.307</v>
      </c>
      <c r="CJ8" s="62">
        <v>0.30599999999999999</v>
      </c>
      <c r="CK8" s="62">
        <v>0.34799999999999998</v>
      </c>
      <c r="CL8" s="62">
        <v>0.66800000000000004</v>
      </c>
      <c r="CM8" s="121">
        <v>0.40300000000000002</v>
      </c>
      <c r="CN8" s="121">
        <v>0.42099999999999999</v>
      </c>
      <c r="CO8" s="127">
        <v>0.39700000000000002</v>
      </c>
      <c r="CP8" s="127">
        <v>0.33700000000000002</v>
      </c>
      <c r="CQ8" s="127">
        <v>0.35799999999999998</v>
      </c>
      <c r="CR8" s="127">
        <v>0.29299999999999998</v>
      </c>
      <c r="CS8" s="127">
        <v>0.29499999999999998</v>
      </c>
      <c r="CT8" s="127">
        <v>0.24</v>
      </c>
      <c r="CU8" s="127">
        <v>0.24299999999999999</v>
      </c>
      <c r="CV8" s="127">
        <v>0.25800000000000001</v>
      </c>
      <c r="CW8" s="127">
        <v>0.26500000000000001</v>
      </c>
      <c r="CX8" s="127">
        <v>0.28999999999999998</v>
      </c>
      <c r="CY8" s="127">
        <v>0.30299999999999999</v>
      </c>
      <c r="CZ8" s="127">
        <v>0.317</v>
      </c>
      <c r="DA8" s="127">
        <v>0.32900000000000001</v>
      </c>
      <c r="DB8" s="127">
        <v>0.33200000000000002</v>
      </c>
      <c r="DC8" s="127">
        <v>0.34699999999999998</v>
      </c>
      <c r="DD8" s="127">
        <v>0.34799999999999998</v>
      </c>
      <c r="DE8" s="127">
        <v>0.34899999999999998</v>
      </c>
      <c r="DF8" s="127">
        <v>0.34499999999999997</v>
      </c>
      <c r="DG8" s="127">
        <v>0.34100000000000003</v>
      </c>
      <c r="DH8" s="127">
        <v>0.33800000000000002</v>
      </c>
      <c r="DI8" s="127"/>
    </row>
    <row r="9" spans="1:113" ht="18" customHeight="1">
      <c r="B9" s="66" t="s">
        <v>100</v>
      </c>
      <c r="C9" s="62">
        <v>0.17</v>
      </c>
      <c r="D9" s="62">
        <v>0.17599999999999999</v>
      </c>
      <c r="E9" s="63">
        <v>0.17499999999999999</v>
      </c>
      <c r="F9" s="63">
        <v>0.17399999999999999</v>
      </c>
      <c r="G9" s="63">
        <v>0.16900000000000001</v>
      </c>
      <c r="H9" s="62">
        <v>0.17599999999999999</v>
      </c>
      <c r="I9" s="62">
        <v>0.17599999999999999</v>
      </c>
      <c r="J9" s="62">
        <v>0.17899999999999999</v>
      </c>
      <c r="K9" s="62">
        <v>0.185</v>
      </c>
      <c r="L9" s="62">
        <v>0.182</v>
      </c>
      <c r="M9" s="62">
        <v>0.185</v>
      </c>
      <c r="N9" s="62">
        <v>0.191</v>
      </c>
      <c r="O9" s="62">
        <v>0.20699999999999999</v>
      </c>
      <c r="P9" s="62">
        <v>0.22</v>
      </c>
      <c r="Q9" s="62">
        <v>0.24099999999999999</v>
      </c>
      <c r="R9" s="62">
        <v>0.26100000000000001</v>
      </c>
      <c r="S9" s="62">
        <v>0.27400000000000002</v>
      </c>
      <c r="T9" s="62">
        <v>0.29799999999999999</v>
      </c>
      <c r="U9" s="62">
        <v>0.30099999999999999</v>
      </c>
      <c r="V9" s="62">
        <v>0.29399999999999998</v>
      </c>
      <c r="W9" s="62">
        <v>0.28800000000000003</v>
      </c>
      <c r="X9" s="62">
        <v>0.26899999999999996</v>
      </c>
      <c r="Y9" s="62">
        <v>0.26300000000000001</v>
      </c>
      <c r="Z9" s="62">
        <v>0.26500000000000001</v>
      </c>
      <c r="AA9" s="62">
        <v>0.26</v>
      </c>
      <c r="AB9" s="64">
        <v>0.24399999999999999</v>
      </c>
      <c r="AC9" s="64">
        <v>0.23699999999999999</v>
      </c>
      <c r="AD9" s="62">
        <v>0.23</v>
      </c>
      <c r="AE9" s="62">
        <v>0.22</v>
      </c>
      <c r="AF9" s="62">
        <v>0.22</v>
      </c>
      <c r="AG9" s="62">
        <v>0.217</v>
      </c>
      <c r="AH9" s="62">
        <v>0.22399999999999998</v>
      </c>
      <c r="AI9" s="62">
        <v>0.223</v>
      </c>
      <c r="AJ9" s="62">
        <v>0.216</v>
      </c>
      <c r="AK9" s="62">
        <v>0.21100000000000002</v>
      </c>
      <c r="AL9" s="62">
        <v>0.20499999999999999</v>
      </c>
      <c r="AM9" s="62">
        <v>0.21299999999999999</v>
      </c>
      <c r="AN9" s="62">
        <v>0.22800000000000001</v>
      </c>
      <c r="AO9" s="62">
        <v>0.221</v>
      </c>
      <c r="AP9" s="62">
        <v>0.23699999999999999</v>
      </c>
      <c r="AQ9" s="62">
        <v>0.251</v>
      </c>
      <c r="AR9" s="62">
        <v>0.29100000000000004</v>
      </c>
      <c r="AS9" s="62">
        <v>0.35299999999999998</v>
      </c>
      <c r="AT9" s="62">
        <v>0.379</v>
      </c>
      <c r="AU9" s="62">
        <v>0.40500000000000003</v>
      </c>
      <c r="AV9" s="62">
        <v>0.42</v>
      </c>
      <c r="AW9" s="62">
        <v>0.433</v>
      </c>
      <c r="AX9" s="62">
        <v>0.42799999999999999</v>
      </c>
      <c r="AY9" s="62">
        <v>0.41899999999999998</v>
      </c>
      <c r="AZ9" s="62">
        <v>0.40400000000000003</v>
      </c>
      <c r="BA9" s="62">
        <v>0.379</v>
      </c>
      <c r="BB9" s="62">
        <v>0.39100000000000001</v>
      </c>
      <c r="BC9" s="62">
        <v>0.35599999999999998</v>
      </c>
      <c r="BD9" s="62">
        <v>0.35</v>
      </c>
      <c r="BE9" s="62">
        <v>0.34300000000000003</v>
      </c>
      <c r="BF9" s="62">
        <v>0.34200000000000003</v>
      </c>
      <c r="BG9" s="62">
        <v>0.378</v>
      </c>
      <c r="BH9" s="62">
        <v>0.40100000000000002</v>
      </c>
      <c r="BI9" s="62">
        <v>0.42399999999999999</v>
      </c>
      <c r="BJ9" s="62">
        <v>0.47499999999999998</v>
      </c>
      <c r="BK9" s="62">
        <v>0.46200000000000002</v>
      </c>
      <c r="BL9" s="62">
        <v>0.45200000000000001</v>
      </c>
      <c r="BM9" s="62">
        <v>0.44</v>
      </c>
      <c r="BN9" s="62">
        <v>0.40500000000000003</v>
      </c>
      <c r="BO9" s="62">
        <v>0.38800000000000001</v>
      </c>
      <c r="BP9" s="62">
        <v>0.371</v>
      </c>
      <c r="BQ9" s="62">
        <v>0.33400000000000002</v>
      </c>
      <c r="BR9" s="62">
        <v>0.34799999999999998</v>
      </c>
      <c r="BS9" s="73">
        <v>0.33600000000000002</v>
      </c>
      <c r="BT9" s="62">
        <v>0.33200000000000002</v>
      </c>
      <c r="BU9" s="62">
        <v>0.33300000000000002</v>
      </c>
      <c r="BV9" s="122">
        <v>0.35099999999999998</v>
      </c>
      <c r="BW9" s="74">
        <v>0.34799999999999998</v>
      </c>
      <c r="BX9" s="62">
        <v>0.34300000000000003</v>
      </c>
      <c r="BY9" s="62">
        <v>0.33500000000000002</v>
      </c>
      <c r="BZ9" s="62">
        <v>0.33200000000000002</v>
      </c>
      <c r="CA9" s="62">
        <v>0.33400000000000002</v>
      </c>
      <c r="CB9" s="62">
        <v>0.32900000000000001</v>
      </c>
      <c r="CC9" s="62">
        <v>0.32600000000000001</v>
      </c>
      <c r="CD9" s="62">
        <v>0.33</v>
      </c>
      <c r="CE9" s="62">
        <v>0.32</v>
      </c>
      <c r="CF9" s="62">
        <v>0.30599999999999999</v>
      </c>
      <c r="CG9" s="62">
        <v>0.31</v>
      </c>
      <c r="CH9" s="62">
        <v>0.28799999999999998</v>
      </c>
      <c r="CI9" s="62">
        <v>0.32200000000000001</v>
      </c>
      <c r="CJ9" s="62">
        <v>0.40200000000000002</v>
      </c>
      <c r="CK9" s="62">
        <v>0.40899999999999997</v>
      </c>
      <c r="CL9" s="62">
        <v>0.71699999999999997</v>
      </c>
      <c r="CM9" s="121">
        <v>0.2089</v>
      </c>
      <c r="CN9" s="121">
        <v>0.20599999999999999</v>
      </c>
      <c r="CO9" s="127">
        <v>0.20100000000000001</v>
      </c>
      <c r="CP9" s="127">
        <v>0.13600000000000001</v>
      </c>
      <c r="CQ9" s="127">
        <v>0.23699999999999999</v>
      </c>
      <c r="CR9" s="127">
        <v>0.185</v>
      </c>
      <c r="CS9" s="127">
        <v>0.17299999999999999</v>
      </c>
      <c r="CT9" s="127">
        <v>0.182</v>
      </c>
      <c r="CU9" s="127">
        <v>0.21</v>
      </c>
      <c r="CV9" s="127">
        <v>0.2</v>
      </c>
      <c r="CW9" s="127">
        <v>0.248</v>
      </c>
      <c r="CX9" s="127">
        <v>0.29699999999999999</v>
      </c>
      <c r="CY9" s="127">
        <v>0.32600000000000001</v>
      </c>
      <c r="CZ9" s="127">
        <v>0.39800000000000002</v>
      </c>
      <c r="DA9" s="127">
        <v>0.40799999999999997</v>
      </c>
      <c r="DB9" s="127">
        <v>0.38100000000000001</v>
      </c>
      <c r="DC9" s="127">
        <v>0.38500000000000001</v>
      </c>
      <c r="DD9" s="127">
        <v>0.41</v>
      </c>
      <c r="DE9" s="127">
        <v>0.42599999999999999</v>
      </c>
      <c r="DF9" s="127">
        <v>0.41099999999999998</v>
      </c>
      <c r="DG9" s="127">
        <v>0.45</v>
      </c>
      <c r="DH9" s="127">
        <v>0.46</v>
      </c>
    </row>
    <row r="10" spans="1:113" ht="18" customHeight="1">
      <c r="B10" s="61" t="s">
        <v>101</v>
      </c>
      <c r="C10" s="62">
        <v>0.25</v>
      </c>
      <c r="D10" s="62">
        <v>0.21199999999999999</v>
      </c>
      <c r="E10" s="63">
        <v>0.21</v>
      </c>
      <c r="F10" s="63">
        <v>0.20899999999999999</v>
      </c>
      <c r="G10" s="63">
        <v>0.21299999999999999</v>
      </c>
      <c r="H10" s="62">
        <v>0.247</v>
      </c>
      <c r="I10" s="62">
        <v>0.25</v>
      </c>
      <c r="J10" s="62">
        <v>0.252</v>
      </c>
      <c r="K10" s="62">
        <v>0.255</v>
      </c>
      <c r="L10" s="62">
        <v>0.251</v>
      </c>
      <c r="M10" s="62">
        <v>0.25</v>
      </c>
      <c r="N10" s="62">
        <v>0.23799999999999999</v>
      </c>
      <c r="O10" s="62">
        <v>0.25700000000000001</v>
      </c>
      <c r="P10" s="62">
        <v>0.28199999999999997</v>
      </c>
      <c r="Q10" s="62">
        <v>0.30299999999999999</v>
      </c>
      <c r="R10" s="62">
        <v>0.34100000000000003</v>
      </c>
      <c r="S10" s="62">
        <v>0.34899999999999998</v>
      </c>
      <c r="T10" s="62">
        <v>0.35399999999999998</v>
      </c>
      <c r="U10" s="62">
        <v>0.374</v>
      </c>
      <c r="V10" s="62">
        <v>0.37</v>
      </c>
      <c r="W10" s="62">
        <v>0.36799999999999999</v>
      </c>
      <c r="X10" s="62">
        <v>0.35899999999999999</v>
      </c>
      <c r="Y10" s="62">
        <v>0.35100000000000003</v>
      </c>
      <c r="Z10" s="62">
        <v>0.35100000000000003</v>
      </c>
      <c r="AA10" s="62">
        <v>0.34499999999999997</v>
      </c>
      <c r="AB10" s="64">
        <v>0.34300000000000003</v>
      </c>
      <c r="AC10" s="64">
        <v>0.33600000000000002</v>
      </c>
      <c r="AD10" s="62">
        <v>0.33299999999999996</v>
      </c>
      <c r="AE10" s="62">
        <v>0.33100000000000002</v>
      </c>
      <c r="AF10" s="62">
        <v>0.33900000000000002</v>
      </c>
      <c r="AG10" s="62">
        <v>0.34</v>
      </c>
      <c r="AH10" s="62">
        <v>0.34600000000000003</v>
      </c>
      <c r="AI10" s="62">
        <v>0.35299999999999998</v>
      </c>
      <c r="AJ10" s="62">
        <v>0.34699999999999998</v>
      </c>
      <c r="AK10" s="62">
        <v>0.34</v>
      </c>
      <c r="AL10" s="62">
        <v>0.33799999999999997</v>
      </c>
      <c r="AM10" s="62">
        <v>0.33500000000000002</v>
      </c>
      <c r="AN10" s="62">
        <v>0.34899999999999998</v>
      </c>
      <c r="AO10" s="62">
        <v>0.35499999999999998</v>
      </c>
      <c r="AP10" s="62">
        <v>0.36700000000000005</v>
      </c>
      <c r="AQ10" s="62">
        <v>0.39</v>
      </c>
      <c r="AR10" s="62">
        <v>0.42399999999999999</v>
      </c>
      <c r="AS10" s="62">
        <v>0.36599999999999999</v>
      </c>
      <c r="AT10" s="62">
        <v>0.29299999999999998</v>
      </c>
      <c r="AU10" s="62">
        <v>0.24099999999999999</v>
      </c>
      <c r="AV10" s="62">
        <v>0.182</v>
      </c>
      <c r="AW10" s="62">
        <v>0.21299999999999999</v>
      </c>
      <c r="AX10" s="62">
        <v>0.51400000000000001</v>
      </c>
      <c r="AY10" s="62">
        <v>0.497</v>
      </c>
      <c r="AZ10" s="62">
        <v>0.503</v>
      </c>
      <c r="BA10" s="62">
        <v>0.49</v>
      </c>
      <c r="BB10" s="62">
        <v>0.47</v>
      </c>
      <c r="BC10" s="62">
        <v>0.44500000000000001</v>
      </c>
      <c r="BD10" s="62">
        <v>0.42299999999999999</v>
      </c>
      <c r="BE10" s="62">
        <v>0.42399999999999999</v>
      </c>
      <c r="BF10" s="62">
        <v>0.441</v>
      </c>
      <c r="BG10" s="62">
        <v>0.45900000000000002</v>
      </c>
      <c r="BH10" s="62">
        <v>0.47799999999999998</v>
      </c>
      <c r="BI10" s="62">
        <v>0.498</v>
      </c>
      <c r="BJ10" s="62">
        <v>0.47199999999999998</v>
      </c>
      <c r="BK10" s="62">
        <v>0.45900000000000002</v>
      </c>
      <c r="BL10" s="62">
        <v>0.434</v>
      </c>
      <c r="BM10" s="62">
        <v>0.41599999999999998</v>
      </c>
      <c r="BN10" s="62">
        <v>0.40600000000000003</v>
      </c>
      <c r="BO10" s="62">
        <v>0.38700000000000001</v>
      </c>
      <c r="BP10" s="62">
        <v>0.38</v>
      </c>
      <c r="BQ10" s="62">
        <v>0.35</v>
      </c>
      <c r="BR10" s="62">
        <v>0.33800000000000002</v>
      </c>
      <c r="BS10" s="73">
        <v>0.32899999999999996</v>
      </c>
      <c r="BT10" s="62">
        <v>0.32300000000000001</v>
      </c>
      <c r="BU10" s="62">
        <v>0.32500000000000001</v>
      </c>
      <c r="BV10" s="122">
        <v>0.33700000000000002</v>
      </c>
      <c r="BW10" s="74">
        <v>0.33400000000000002</v>
      </c>
      <c r="BX10" s="62">
        <v>0.317</v>
      </c>
      <c r="BY10" s="62">
        <v>0.31900000000000001</v>
      </c>
      <c r="BZ10" s="62">
        <v>0.317</v>
      </c>
      <c r="CA10" s="62">
        <v>0.315</v>
      </c>
      <c r="CB10" s="62">
        <v>0.312</v>
      </c>
      <c r="CC10" s="62">
        <v>0.29899999999999999</v>
      </c>
      <c r="CD10" s="62">
        <v>0.29699999999999999</v>
      </c>
      <c r="CE10" s="62">
        <v>0.29399999999999998</v>
      </c>
      <c r="CF10" s="62">
        <v>0.30099999999999999</v>
      </c>
      <c r="CG10" s="62">
        <v>0.308</v>
      </c>
      <c r="CH10" s="62">
        <v>0.26200000000000001</v>
      </c>
      <c r="CI10" s="62">
        <v>0.309</v>
      </c>
      <c r="CJ10" s="62">
        <v>0.28599999999999998</v>
      </c>
      <c r="CK10" s="62">
        <v>0.32</v>
      </c>
      <c r="CL10" s="62">
        <v>0.81599999999999995</v>
      </c>
      <c r="CM10" s="121">
        <v>0.28549999999999998</v>
      </c>
      <c r="CN10" s="121">
        <v>0.32600000000000001</v>
      </c>
      <c r="CO10" s="126">
        <v>0.32500000000000001</v>
      </c>
      <c r="CP10" s="127">
        <v>0.22700000000000001</v>
      </c>
      <c r="CQ10" s="127">
        <v>0.40300000000000002</v>
      </c>
      <c r="CR10" s="127">
        <v>0.31900000000000001</v>
      </c>
      <c r="CS10" s="127">
        <v>0.29099999999999998</v>
      </c>
      <c r="CT10" s="127">
        <v>0.23300000000000001</v>
      </c>
      <c r="CU10" s="127">
        <v>0.25900000000000001</v>
      </c>
      <c r="CV10" s="127">
        <v>0.27</v>
      </c>
      <c r="CW10" s="127">
        <v>0.28100000000000003</v>
      </c>
      <c r="CX10" s="127">
        <v>0.28799999999999998</v>
      </c>
      <c r="CY10" s="127">
        <v>0.32100000000000001</v>
      </c>
      <c r="CZ10" s="127">
        <v>0.34699999999999998</v>
      </c>
      <c r="DA10" s="127">
        <v>0.34200000000000003</v>
      </c>
      <c r="DB10" s="127">
        <v>0.34899999999999998</v>
      </c>
      <c r="DC10" s="127">
        <v>0.35199999999999998</v>
      </c>
      <c r="DD10" s="127">
        <v>0.34</v>
      </c>
      <c r="DE10" s="127">
        <v>0.34300000000000003</v>
      </c>
      <c r="DF10" s="127">
        <v>0.32</v>
      </c>
      <c r="DG10" s="127">
        <v>0.316</v>
      </c>
      <c r="DH10" s="127">
        <v>0.307</v>
      </c>
    </row>
    <row r="11" spans="1:113" ht="18" customHeight="1">
      <c r="B11" s="61" t="s">
        <v>102</v>
      </c>
      <c r="C11" s="63">
        <v>0.27400000000000002</v>
      </c>
      <c r="D11" s="62">
        <v>0.25700000000000001</v>
      </c>
      <c r="E11" s="63">
        <v>0.255</v>
      </c>
      <c r="F11" s="63">
        <v>0.252</v>
      </c>
      <c r="G11" s="63">
        <v>0.248</v>
      </c>
      <c r="H11" s="62">
        <v>0.254</v>
      </c>
      <c r="I11" s="62">
        <v>0.253</v>
      </c>
      <c r="J11" s="62">
        <v>0.25600000000000001</v>
      </c>
      <c r="K11" s="62">
        <v>0.26600000000000001</v>
      </c>
      <c r="L11" s="62">
        <v>0.27400000000000002</v>
      </c>
      <c r="M11" s="62">
        <v>0.28299999999999997</v>
      </c>
      <c r="N11" s="62">
        <v>0.29599999999999999</v>
      </c>
      <c r="O11" s="62">
        <v>0.30399999999999999</v>
      </c>
      <c r="P11" s="62">
        <v>0.32400000000000001</v>
      </c>
      <c r="Q11" s="62">
        <v>0.35399999999999998</v>
      </c>
      <c r="R11" s="62">
        <v>0.373</v>
      </c>
      <c r="S11" s="62">
        <v>0.39</v>
      </c>
      <c r="T11" s="62">
        <v>0.40200000000000002</v>
      </c>
      <c r="U11" s="62">
        <v>0.39899999999999997</v>
      </c>
      <c r="V11" s="62">
        <v>0.39299999999999996</v>
      </c>
      <c r="W11" s="62">
        <v>0.39500000000000002</v>
      </c>
      <c r="X11" s="62">
        <v>0.39399999999999996</v>
      </c>
      <c r="Y11" s="62">
        <v>0.374</v>
      </c>
      <c r="Z11" s="62">
        <v>0.35200000000000004</v>
      </c>
      <c r="AA11" s="62">
        <v>0.33200000000000002</v>
      </c>
      <c r="AB11" s="64">
        <v>0.315</v>
      </c>
      <c r="AC11" s="64">
        <v>0.311</v>
      </c>
      <c r="AD11" s="62">
        <v>0.30499999999999999</v>
      </c>
      <c r="AE11" s="62">
        <v>0.29899999999999999</v>
      </c>
      <c r="AF11" s="62">
        <v>0.29699999999999999</v>
      </c>
      <c r="AG11" s="62">
        <v>0.29499999999999998</v>
      </c>
      <c r="AH11" s="62">
        <v>0.3</v>
      </c>
      <c r="AI11" s="62">
        <v>0.30599999999999999</v>
      </c>
      <c r="AJ11" s="62">
        <v>0.30499999999999999</v>
      </c>
      <c r="AK11" s="62">
        <v>0.317</v>
      </c>
      <c r="AL11" s="62">
        <v>0.32700000000000001</v>
      </c>
      <c r="AM11" s="62">
        <v>0.32900000000000001</v>
      </c>
      <c r="AN11" s="62">
        <v>0.33700000000000002</v>
      </c>
      <c r="AO11" s="62">
        <v>0.35899999999999999</v>
      </c>
      <c r="AP11" s="62">
        <v>0.36599999999999999</v>
      </c>
      <c r="AQ11" s="62">
        <v>0.41700000000000004</v>
      </c>
      <c r="AR11" s="62">
        <v>0.47299999999999998</v>
      </c>
      <c r="AS11" s="62">
        <v>0.52600000000000002</v>
      </c>
      <c r="AT11" s="62">
        <v>0.53</v>
      </c>
      <c r="AU11" s="62">
        <v>0.57399999999999995</v>
      </c>
      <c r="AV11" s="62">
        <v>0.57999999999999996</v>
      </c>
      <c r="AW11" s="62">
        <v>0.56999999999999995</v>
      </c>
      <c r="AX11" s="62">
        <v>0.55800000000000005</v>
      </c>
      <c r="AY11" s="62">
        <v>0.55300000000000005</v>
      </c>
      <c r="AZ11" s="62">
        <v>0.54500000000000004</v>
      </c>
      <c r="BA11" s="62">
        <v>0.52500000000000002</v>
      </c>
      <c r="BB11" s="62">
        <v>0.50900000000000001</v>
      </c>
      <c r="BC11" s="62">
        <v>0.48499999999999999</v>
      </c>
      <c r="BD11" s="62">
        <v>0.42399999999999999</v>
      </c>
      <c r="BE11" s="62">
        <v>0.40600000000000003</v>
      </c>
      <c r="BF11" s="62">
        <v>0.39800000000000002</v>
      </c>
      <c r="BG11" s="62">
        <v>0.39</v>
      </c>
      <c r="BH11" s="62">
        <v>0.41899999999999998</v>
      </c>
      <c r="BI11" s="62">
        <v>0.42199999999999999</v>
      </c>
      <c r="BJ11" s="62">
        <v>0.41699999999999998</v>
      </c>
      <c r="BK11" s="62">
        <v>0.41499999999999998</v>
      </c>
      <c r="BL11" s="62">
        <v>0.40400000000000003</v>
      </c>
      <c r="BM11" s="62">
        <v>0.38800000000000001</v>
      </c>
      <c r="BN11" s="62">
        <v>0.38600000000000001</v>
      </c>
      <c r="BO11" s="62">
        <v>0.374</v>
      </c>
      <c r="BP11" s="62">
        <v>0.36699999999999999</v>
      </c>
      <c r="BQ11" s="62">
        <v>0.34599999999999997</v>
      </c>
      <c r="BR11" s="62">
        <v>0.33900000000000002</v>
      </c>
      <c r="BS11" s="73">
        <v>0.33399999999999996</v>
      </c>
      <c r="BT11" s="62">
        <v>0.32700000000000001</v>
      </c>
      <c r="BU11" s="62">
        <v>0.32500000000000001</v>
      </c>
      <c r="BV11" s="122">
        <v>0.32400000000000001</v>
      </c>
      <c r="BW11" s="74">
        <v>0.32200000000000001</v>
      </c>
      <c r="BX11" s="62">
        <v>0.32</v>
      </c>
      <c r="BY11" s="62">
        <v>0.32100000000000001</v>
      </c>
      <c r="BZ11" s="62">
        <v>0.31900000000000001</v>
      </c>
      <c r="CA11" s="62">
        <v>0.318</v>
      </c>
      <c r="CB11" s="62">
        <v>0.316</v>
      </c>
      <c r="CC11" s="62">
        <v>0.32200000000000001</v>
      </c>
      <c r="CD11" s="62">
        <v>0.317</v>
      </c>
      <c r="CE11" s="62">
        <v>0.313</v>
      </c>
      <c r="CF11" s="62">
        <v>0.312</v>
      </c>
      <c r="CG11" s="62">
        <v>0.311</v>
      </c>
      <c r="CH11" s="62">
        <v>0.27400000000000002</v>
      </c>
      <c r="CI11" s="62">
        <v>0.317</v>
      </c>
      <c r="CJ11" s="62">
        <v>0.32</v>
      </c>
      <c r="CK11" s="62">
        <v>0.44400000000000001</v>
      </c>
      <c r="CL11" s="62">
        <v>1.202</v>
      </c>
      <c r="CM11" s="121">
        <v>1</v>
      </c>
      <c r="CN11" s="121">
        <v>1</v>
      </c>
      <c r="CO11" s="126">
        <v>1</v>
      </c>
      <c r="CP11" s="127">
        <v>1</v>
      </c>
      <c r="CQ11" s="127">
        <v>1</v>
      </c>
      <c r="CR11" s="127">
        <v>0.61499999999999999</v>
      </c>
      <c r="CS11" s="127">
        <v>0.39700000000000002</v>
      </c>
      <c r="CT11" s="127">
        <v>0.30599999999999999</v>
      </c>
      <c r="CU11" s="127">
        <v>0.313</v>
      </c>
      <c r="CV11" s="127">
        <v>0.32100000000000001</v>
      </c>
      <c r="CW11" s="127">
        <v>0.33300000000000002</v>
      </c>
      <c r="CX11" s="127">
        <v>0.33500000000000002</v>
      </c>
      <c r="CY11" s="127">
        <v>0.316</v>
      </c>
      <c r="CZ11" s="127">
        <v>0.30499999999999999</v>
      </c>
      <c r="DA11" s="127">
        <v>0.315</v>
      </c>
      <c r="DB11" s="127">
        <v>0.32200000000000001</v>
      </c>
      <c r="DC11" s="127">
        <v>0.32300000000000001</v>
      </c>
      <c r="DD11" s="127">
        <v>0.313</v>
      </c>
      <c r="DE11" s="127">
        <v>0.29899999999999999</v>
      </c>
      <c r="DF11" s="127">
        <v>0.30499999999999999</v>
      </c>
      <c r="DG11" s="127">
        <v>0.30399999999999999</v>
      </c>
      <c r="DH11" s="127">
        <v>0.31</v>
      </c>
    </row>
    <row r="12" spans="1:113" ht="18" customHeight="1">
      <c r="B12" s="61" t="s">
        <v>103</v>
      </c>
      <c r="C12" s="63">
        <v>0.19800000000000001</v>
      </c>
      <c r="D12" s="62">
        <v>0.17</v>
      </c>
      <c r="E12" s="63">
        <v>0.17100000000000001</v>
      </c>
      <c r="F12" s="63">
        <v>0.17100000000000001</v>
      </c>
      <c r="G12" s="63">
        <v>0.17799999999999999</v>
      </c>
      <c r="H12" s="62">
        <v>0.21</v>
      </c>
      <c r="I12" s="62">
        <v>0.20599999999999999</v>
      </c>
      <c r="J12" s="62">
        <v>0.216</v>
      </c>
      <c r="K12" s="62">
        <v>0.221</v>
      </c>
      <c r="L12" s="62">
        <v>0.218</v>
      </c>
      <c r="M12" s="62">
        <v>0.23100000000000001</v>
      </c>
      <c r="N12" s="62">
        <v>0.23100000000000001</v>
      </c>
      <c r="O12" s="62">
        <v>0.248</v>
      </c>
      <c r="P12" s="62">
        <v>0.27600000000000002</v>
      </c>
      <c r="Q12" s="62">
        <v>0.308</v>
      </c>
      <c r="R12" s="62">
        <v>0.33400000000000002</v>
      </c>
      <c r="S12" s="62">
        <v>0.35099999999999998</v>
      </c>
      <c r="T12" s="62">
        <v>0.35700000000000004</v>
      </c>
      <c r="U12" s="62">
        <v>0.35299999999999998</v>
      </c>
      <c r="V12" s="62">
        <v>0.35799999999999998</v>
      </c>
      <c r="W12" s="62">
        <v>0.35600000000000004</v>
      </c>
      <c r="X12" s="62">
        <v>0.35299999999999998</v>
      </c>
      <c r="Y12" s="62">
        <v>0.34899999999999998</v>
      </c>
      <c r="Z12" s="62">
        <v>0.32899999999999996</v>
      </c>
      <c r="AA12" s="62">
        <v>0.314</v>
      </c>
      <c r="AB12" s="64">
        <v>0.29599999999999999</v>
      </c>
      <c r="AC12" s="64">
        <v>0.28499999999999998</v>
      </c>
      <c r="AD12" s="62">
        <v>0.28899999999999998</v>
      </c>
      <c r="AE12" s="62">
        <v>0.28699999999999998</v>
      </c>
      <c r="AF12" s="62">
        <v>0.29499999999999998</v>
      </c>
      <c r="AG12" s="62">
        <v>0.28999999999999998</v>
      </c>
      <c r="AH12" s="62">
        <v>0.28800000000000003</v>
      </c>
      <c r="AI12" s="62">
        <v>0.28599999999999998</v>
      </c>
      <c r="AJ12" s="62">
        <v>0.28699999999999998</v>
      </c>
      <c r="AK12" s="62">
        <v>0.28199999999999997</v>
      </c>
      <c r="AL12" s="62">
        <v>0.28300000000000003</v>
      </c>
      <c r="AM12" s="62">
        <v>0.28399999999999997</v>
      </c>
      <c r="AN12" s="62">
        <v>0.28300000000000003</v>
      </c>
      <c r="AO12" s="62">
        <v>0.28899999999999998</v>
      </c>
      <c r="AP12" s="62">
        <v>0.30399999999999999</v>
      </c>
      <c r="AQ12" s="62">
        <v>0.32700000000000001</v>
      </c>
      <c r="AR12" s="62">
        <v>0.36399999999999999</v>
      </c>
      <c r="AS12" s="62">
        <v>0.432</v>
      </c>
      <c r="AT12" s="62">
        <v>0.46700000000000003</v>
      </c>
      <c r="AU12" s="62">
        <v>0.48199999999999998</v>
      </c>
      <c r="AV12" s="62">
        <v>0.495</v>
      </c>
      <c r="AW12" s="62">
        <v>0.49199999999999999</v>
      </c>
      <c r="AX12" s="62">
        <v>0.495</v>
      </c>
      <c r="AY12" s="62">
        <v>0.49399999999999999</v>
      </c>
      <c r="AZ12" s="62">
        <v>0.47099999999999997</v>
      </c>
      <c r="BA12" s="62">
        <v>0.439</v>
      </c>
      <c r="BB12" s="62">
        <v>0.42899999999999999</v>
      </c>
      <c r="BC12" s="62">
        <v>0.39700000000000002</v>
      </c>
      <c r="BD12" s="62">
        <v>0.39400000000000002</v>
      </c>
      <c r="BE12" s="62">
        <v>0.378</v>
      </c>
      <c r="BF12" s="62">
        <v>0.36399999999999999</v>
      </c>
      <c r="BG12" s="62">
        <v>0.36899999999999999</v>
      </c>
      <c r="BH12" s="62">
        <v>0.36499999999999999</v>
      </c>
      <c r="BI12" s="62">
        <v>0.375</v>
      </c>
      <c r="BJ12" s="62">
        <v>0.375</v>
      </c>
      <c r="BK12" s="62">
        <v>0.36499999999999999</v>
      </c>
      <c r="BL12" s="62">
        <v>0.35099999999999998</v>
      </c>
      <c r="BM12" s="62">
        <v>0.32800000000000001</v>
      </c>
      <c r="BN12" s="62">
        <v>0.314</v>
      </c>
      <c r="BO12" s="62">
        <v>0.30299999999999999</v>
      </c>
      <c r="BP12" s="62">
        <v>0.29199999999999998</v>
      </c>
      <c r="BQ12" s="62">
        <v>0.27900000000000003</v>
      </c>
      <c r="BR12" s="62">
        <v>0.27</v>
      </c>
      <c r="BS12" s="73">
        <v>0.26500000000000001</v>
      </c>
      <c r="BT12" s="62">
        <v>0.26200000000000001</v>
      </c>
      <c r="BU12" s="62">
        <v>0.26400000000000001</v>
      </c>
      <c r="BV12" s="122">
        <v>0.26600000000000001</v>
      </c>
      <c r="BW12" s="74">
        <v>0.26400000000000001</v>
      </c>
      <c r="BX12" s="62">
        <v>0.26200000000000001</v>
      </c>
      <c r="BY12" s="62">
        <v>0.25700000000000001</v>
      </c>
      <c r="BZ12" s="62">
        <v>0.25800000000000001</v>
      </c>
      <c r="CA12" s="62">
        <v>0.254</v>
      </c>
      <c r="CB12" s="62">
        <v>0.251</v>
      </c>
      <c r="CC12" s="62">
        <v>0.25</v>
      </c>
      <c r="CD12" s="62">
        <v>0.246</v>
      </c>
      <c r="CE12" s="62">
        <v>0.246</v>
      </c>
      <c r="CF12" s="62">
        <v>0.24099999999999999</v>
      </c>
      <c r="CG12" s="62">
        <v>0.24099999999999999</v>
      </c>
      <c r="CH12" s="62">
        <v>0.20300000000000001</v>
      </c>
      <c r="CI12" s="62">
        <v>0.23699999999999999</v>
      </c>
      <c r="CJ12" s="62">
        <v>0.24</v>
      </c>
      <c r="CK12" s="62">
        <v>0.17499999999999999</v>
      </c>
      <c r="CL12" s="62">
        <v>0.38100000000000001</v>
      </c>
      <c r="CM12" s="121">
        <v>0.20680000000000001</v>
      </c>
      <c r="CN12" s="121">
        <v>0.19500000000000001</v>
      </c>
      <c r="CO12" s="127">
        <v>0.19</v>
      </c>
      <c r="CP12" s="127">
        <v>0.124</v>
      </c>
      <c r="CQ12" s="127">
        <v>9.9000000000000005E-2</v>
      </c>
      <c r="CR12" s="127">
        <v>0.109</v>
      </c>
      <c r="CS12" s="127">
        <v>0.154</v>
      </c>
      <c r="CT12" s="127">
        <v>0.159</v>
      </c>
      <c r="CU12" s="127">
        <v>0.17199999999999999</v>
      </c>
      <c r="CV12" s="127">
        <v>0.16900000000000001</v>
      </c>
      <c r="CW12" s="127">
        <v>0.18099999999999999</v>
      </c>
      <c r="CX12" s="127">
        <v>0.19700000000000001</v>
      </c>
      <c r="CY12" s="127">
        <v>0.21099999999999999</v>
      </c>
      <c r="CZ12" s="127">
        <v>0.224</v>
      </c>
      <c r="DA12" s="127">
        <v>0.22500000000000001</v>
      </c>
      <c r="DB12" s="127">
        <v>0.24199999999999999</v>
      </c>
      <c r="DC12" s="127">
        <v>0.25700000000000001</v>
      </c>
      <c r="DD12" s="127">
        <v>0.26100000000000001</v>
      </c>
      <c r="DE12" s="127">
        <v>0.26600000000000001</v>
      </c>
      <c r="DF12" s="127">
        <v>0.26300000000000001</v>
      </c>
      <c r="DG12" s="127">
        <v>0.26</v>
      </c>
      <c r="DH12" s="127">
        <v>0.26300000000000001</v>
      </c>
    </row>
    <row r="13" spans="1:113" ht="18" customHeight="1">
      <c r="B13" s="61" t="s">
        <v>104</v>
      </c>
      <c r="C13" s="63">
        <v>0.17399999999999999</v>
      </c>
      <c r="D13" s="62">
        <v>0.16700000000000001</v>
      </c>
      <c r="E13" s="63">
        <v>0.16600000000000001</v>
      </c>
      <c r="F13" s="63">
        <v>0.16800000000000001</v>
      </c>
      <c r="G13" s="63">
        <v>0.17100000000000001</v>
      </c>
      <c r="H13" s="62">
        <v>0.17599999999999999</v>
      </c>
      <c r="I13" s="62">
        <v>0.17699999999999999</v>
      </c>
      <c r="J13" s="62">
        <v>0.17499999999999999</v>
      </c>
      <c r="K13" s="62">
        <v>0.17899999999999999</v>
      </c>
      <c r="L13" s="62">
        <v>0.183</v>
      </c>
      <c r="M13" s="62">
        <v>0.189</v>
      </c>
      <c r="N13" s="62">
        <v>0.193</v>
      </c>
      <c r="O13" s="62">
        <v>0.19900000000000001</v>
      </c>
      <c r="P13" s="62">
        <v>0.20599999999999999</v>
      </c>
      <c r="Q13" s="62">
        <v>0.222</v>
      </c>
      <c r="R13" s="62">
        <v>0.23200000000000001</v>
      </c>
      <c r="S13" s="62">
        <v>0.245</v>
      </c>
      <c r="T13" s="62">
        <v>0.26300000000000001</v>
      </c>
      <c r="U13" s="62">
        <v>0.26200000000000001</v>
      </c>
      <c r="V13" s="62">
        <v>0.27</v>
      </c>
      <c r="W13" s="62">
        <v>0.27500000000000002</v>
      </c>
      <c r="X13" s="62">
        <v>0.27200000000000002</v>
      </c>
      <c r="Y13" s="62">
        <v>0.27100000000000002</v>
      </c>
      <c r="Z13" s="62">
        <v>0.26700000000000002</v>
      </c>
      <c r="AA13" s="62">
        <v>0.25900000000000001</v>
      </c>
      <c r="AB13" s="64">
        <v>0.25600000000000001</v>
      </c>
      <c r="AC13" s="64">
        <v>0.25600000000000001</v>
      </c>
      <c r="AD13" s="62">
        <v>0.251</v>
      </c>
      <c r="AE13" s="62">
        <v>0.248</v>
      </c>
      <c r="AF13" s="62">
        <v>0.245</v>
      </c>
      <c r="AG13" s="62">
        <v>0.247</v>
      </c>
      <c r="AH13" s="62">
        <v>0.253</v>
      </c>
      <c r="AI13" s="62">
        <v>0.25600000000000001</v>
      </c>
      <c r="AJ13" s="62">
        <v>0.25600000000000001</v>
      </c>
      <c r="AK13" s="62">
        <v>0.25700000000000001</v>
      </c>
      <c r="AL13" s="62">
        <v>0.253</v>
      </c>
      <c r="AM13" s="62">
        <v>0.255</v>
      </c>
      <c r="AN13" s="62">
        <v>0.25700000000000001</v>
      </c>
      <c r="AO13" s="62">
        <v>0.253</v>
      </c>
      <c r="AP13" s="62">
        <v>0.26600000000000001</v>
      </c>
      <c r="AQ13" s="62">
        <v>0.27800000000000002</v>
      </c>
      <c r="AR13" s="62">
        <v>0.308</v>
      </c>
      <c r="AS13" s="62">
        <v>0.34899999999999998</v>
      </c>
      <c r="AT13" s="62">
        <v>0.38100000000000001</v>
      </c>
      <c r="AU13" s="62">
        <v>0.39500000000000002</v>
      </c>
      <c r="AV13" s="62">
        <v>0.39800000000000002</v>
      </c>
      <c r="AW13" s="62">
        <v>0.39700000000000002</v>
      </c>
      <c r="AX13" s="62">
        <v>0.38900000000000001</v>
      </c>
      <c r="AY13" s="62">
        <v>0.38300000000000001</v>
      </c>
      <c r="AZ13" s="62">
        <v>0.377</v>
      </c>
      <c r="BA13" s="62">
        <v>0.36599999999999999</v>
      </c>
      <c r="BB13" s="62">
        <v>0.35399999999999998</v>
      </c>
      <c r="BC13" s="62">
        <v>0.34499999999999997</v>
      </c>
      <c r="BD13" s="62">
        <v>0.33700000000000002</v>
      </c>
      <c r="BE13" s="62">
        <v>0.35499999999999998</v>
      </c>
      <c r="BF13" s="62">
        <v>0.34599999999999997</v>
      </c>
      <c r="BG13" s="62">
        <v>0.34799999999999998</v>
      </c>
      <c r="BH13" s="62">
        <v>0.34499999999999997</v>
      </c>
      <c r="BI13" s="62">
        <v>0.35099999999999998</v>
      </c>
      <c r="BJ13" s="62">
        <v>0.34399999999999997</v>
      </c>
      <c r="BK13" s="62">
        <v>0.33100000000000002</v>
      </c>
      <c r="BL13" s="62">
        <v>0.31900000000000001</v>
      </c>
      <c r="BM13" s="62">
        <v>0.30599999999999999</v>
      </c>
      <c r="BN13" s="62">
        <v>0.29399999999999998</v>
      </c>
      <c r="BO13" s="62">
        <v>0.28100000000000003</v>
      </c>
      <c r="BP13" s="62">
        <v>0.26700000000000002</v>
      </c>
      <c r="BQ13" s="62">
        <v>0.252</v>
      </c>
      <c r="BR13" s="62">
        <v>0.24</v>
      </c>
      <c r="BS13" s="73">
        <v>0.22699999999999998</v>
      </c>
      <c r="BT13" s="62">
        <v>0.20499999999999999</v>
      </c>
      <c r="BU13" s="62">
        <v>0.185</v>
      </c>
      <c r="BV13" s="122">
        <v>0.17799999999999999</v>
      </c>
      <c r="BW13" s="74">
        <v>0.17100000000000001</v>
      </c>
      <c r="BX13" s="62">
        <v>0.16500000000000001</v>
      </c>
      <c r="BY13" s="62">
        <v>0.16300000000000001</v>
      </c>
      <c r="BZ13" s="62">
        <v>0.16500000000000001</v>
      </c>
      <c r="CA13" s="62">
        <v>0.16</v>
      </c>
      <c r="CB13" s="62">
        <v>0.157</v>
      </c>
      <c r="CC13" s="62">
        <v>0.155</v>
      </c>
      <c r="CD13" s="62">
        <v>0.153</v>
      </c>
      <c r="CE13" s="62">
        <v>0.151</v>
      </c>
      <c r="CF13" s="62">
        <v>0.15</v>
      </c>
      <c r="CG13" s="62">
        <v>0.14599999999999999</v>
      </c>
      <c r="CH13" s="62">
        <v>0.125</v>
      </c>
      <c r="CI13" s="62">
        <v>0.14699999999999999</v>
      </c>
      <c r="CJ13" s="62">
        <v>0.14699999999999999</v>
      </c>
      <c r="CK13" s="62">
        <v>0.20899999999999999</v>
      </c>
      <c r="CL13" s="62">
        <v>0.40500000000000003</v>
      </c>
      <c r="CM13" s="121">
        <v>0.24970000000000001</v>
      </c>
      <c r="CN13" s="121">
        <v>0.28599999999999998</v>
      </c>
      <c r="CO13" s="127">
        <v>0.26900000000000002</v>
      </c>
      <c r="CP13" s="127">
        <v>0.22700000000000001</v>
      </c>
      <c r="CQ13" s="127">
        <v>0.35299999999999998</v>
      </c>
      <c r="CR13" s="127">
        <v>0.28100000000000003</v>
      </c>
      <c r="CS13" s="127">
        <v>0.27900000000000003</v>
      </c>
      <c r="CT13" s="127">
        <v>0.19500000000000001</v>
      </c>
      <c r="CU13" s="127">
        <v>0.14499999999999999</v>
      </c>
      <c r="CV13" s="127">
        <v>0.121</v>
      </c>
      <c r="CW13" s="127">
        <v>0.129</v>
      </c>
      <c r="CX13" s="127">
        <v>0.13900000000000001</v>
      </c>
      <c r="CY13" s="127">
        <v>0.14799999999999999</v>
      </c>
      <c r="CZ13" s="127">
        <v>0.158</v>
      </c>
      <c r="DA13" s="127">
        <v>0.16600000000000001</v>
      </c>
      <c r="DB13" s="127">
        <v>0.17199999999999999</v>
      </c>
      <c r="DC13" s="127">
        <v>0.17599999999999999</v>
      </c>
      <c r="DD13" s="127">
        <v>0.17100000000000001</v>
      </c>
      <c r="DE13" s="127">
        <v>0.16400000000000001</v>
      </c>
      <c r="DF13" s="127">
        <v>0.16200000000000001</v>
      </c>
      <c r="DG13" s="127">
        <v>0.161</v>
      </c>
      <c r="DH13" s="127">
        <v>0.16500000000000001</v>
      </c>
    </row>
    <row r="14" spans="1:113" ht="17.25" customHeight="1">
      <c r="B14" s="61" t="s">
        <v>105</v>
      </c>
      <c r="C14" s="63">
        <v>0.32</v>
      </c>
      <c r="D14" s="62">
        <v>0.313</v>
      </c>
      <c r="E14" s="63">
        <v>0.312</v>
      </c>
      <c r="F14" s="63">
        <v>0.314</v>
      </c>
      <c r="G14" s="63">
        <v>0.314</v>
      </c>
      <c r="H14" s="62">
        <v>0.32100000000000001</v>
      </c>
      <c r="I14" s="62">
        <v>0.32</v>
      </c>
      <c r="J14" s="62">
        <v>0.31900000000000001</v>
      </c>
      <c r="K14" s="62">
        <v>0.31900000000000001</v>
      </c>
      <c r="L14" s="62">
        <v>0.317</v>
      </c>
      <c r="M14" s="62">
        <v>0.32100000000000001</v>
      </c>
      <c r="N14" s="62">
        <v>0.32500000000000001</v>
      </c>
      <c r="O14" s="62">
        <v>0.34100000000000003</v>
      </c>
      <c r="P14" s="62">
        <v>0.36899999999999999</v>
      </c>
      <c r="Q14" s="62">
        <v>0.38800000000000001</v>
      </c>
      <c r="R14" s="62">
        <v>0.41</v>
      </c>
      <c r="S14" s="62">
        <v>0.42499999999999999</v>
      </c>
      <c r="T14" s="62">
        <v>0.42899999999999999</v>
      </c>
      <c r="U14" s="62">
        <v>0.436</v>
      </c>
      <c r="V14" s="62">
        <v>0.43700000000000006</v>
      </c>
      <c r="W14" s="62">
        <v>0.435</v>
      </c>
      <c r="X14" s="62">
        <v>0.42700000000000005</v>
      </c>
      <c r="Y14" s="62">
        <v>0.41700000000000004</v>
      </c>
      <c r="Z14" s="62">
        <v>0.40399999999999997</v>
      </c>
      <c r="AA14" s="62">
        <v>0.39100000000000001</v>
      </c>
      <c r="AB14" s="67">
        <v>0.378</v>
      </c>
      <c r="AC14" s="64">
        <v>0.37</v>
      </c>
      <c r="AD14" s="62">
        <v>0.36599999999999999</v>
      </c>
      <c r="AE14" s="62">
        <v>0.35899999999999999</v>
      </c>
      <c r="AF14" s="62">
        <v>0.35699999999999998</v>
      </c>
      <c r="AG14" s="62">
        <v>0.35</v>
      </c>
      <c r="AH14" s="62">
        <v>0.35299999999999998</v>
      </c>
      <c r="AI14" s="62">
        <v>0.35299999999999998</v>
      </c>
      <c r="AJ14" s="62">
        <v>0.34899999999999998</v>
      </c>
      <c r="AK14" s="62">
        <v>0.35399999999999998</v>
      </c>
      <c r="AL14" s="62">
        <v>0.35200000000000004</v>
      </c>
      <c r="AM14" s="62">
        <v>0.35600000000000004</v>
      </c>
      <c r="AN14" s="62">
        <v>0.36399999999999999</v>
      </c>
      <c r="AO14" s="62">
        <v>0.373</v>
      </c>
      <c r="AP14" s="62">
        <v>0.39</v>
      </c>
      <c r="AQ14" s="62">
        <v>0.41499999999999998</v>
      </c>
      <c r="AR14" s="62">
        <v>0.45600000000000002</v>
      </c>
      <c r="AS14" s="62">
        <v>0.499</v>
      </c>
      <c r="AT14" s="62">
        <v>0.52400000000000002</v>
      </c>
      <c r="AU14" s="62">
        <v>0.53800000000000003</v>
      </c>
      <c r="AV14" s="62">
        <v>0.54</v>
      </c>
      <c r="AW14" s="62">
        <v>0.53800000000000003</v>
      </c>
      <c r="AX14" s="62">
        <v>0.54400000000000004</v>
      </c>
      <c r="AY14" s="62">
        <v>0.53400000000000003</v>
      </c>
      <c r="AZ14" s="62">
        <v>0.52300000000000002</v>
      </c>
      <c r="BA14" s="62">
        <v>0.50900000000000001</v>
      </c>
      <c r="BB14" s="62">
        <v>0.5</v>
      </c>
      <c r="BC14" s="62">
        <v>0.48799999999999999</v>
      </c>
      <c r="BD14" s="62">
        <v>0.47899999999999998</v>
      </c>
      <c r="BE14" s="62">
        <v>0.47499999999999998</v>
      </c>
      <c r="BF14" s="62">
        <v>0.47399999999999998</v>
      </c>
      <c r="BG14" s="62">
        <v>0.47199999999999998</v>
      </c>
      <c r="BH14" s="62">
        <v>0.46400000000000002</v>
      </c>
      <c r="BI14" s="62">
        <v>0.45600000000000002</v>
      </c>
      <c r="BJ14" s="62">
        <v>0.45300000000000001</v>
      </c>
      <c r="BK14" s="62">
        <v>0.44600000000000001</v>
      </c>
      <c r="BL14" s="62">
        <v>0.437</v>
      </c>
      <c r="BM14" s="62">
        <v>0.43099999999999999</v>
      </c>
      <c r="BN14" s="62">
        <v>0.41499999999999998</v>
      </c>
      <c r="BO14" s="62">
        <v>0.40400000000000003</v>
      </c>
      <c r="BP14" s="62">
        <v>0.39700000000000002</v>
      </c>
      <c r="BQ14" s="62">
        <v>0.38700000000000001</v>
      </c>
      <c r="BR14" s="62">
        <v>0.38200000000000001</v>
      </c>
      <c r="BS14" s="73">
        <v>0.376</v>
      </c>
      <c r="BT14" s="62">
        <v>0.372</v>
      </c>
      <c r="BU14" s="62">
        <v>0.371</v>
      </c>
      <c r="BV14" s="122">
        <v>0.373</v>
      </c>
      <c r="BW14" s="74">
        <v>0.36899999999999999</v>
      </c>
      <c r="BX14" s="62">
        <v>0.36799999999999999</v>
      </c>
      <c r="BY14" s="62">
        <v>0.36599999999999999</v>
      </c>
      <c r="BZ14" s="62">
        <v>0.36399999999999999</v>
      </c>
      <c r="CA14" s="62">
        <v>0.36399999999999999</v>
      </c>
      <c r="CB14" s="62">
        <v>0.36099999999999999</v>
      </c>
      <c r="CC14" s="62">
        <v>0.36</v>
      </c>
      <c r="CD14" s="62">
        <v>0.35899999999999999</v>
      </c>
      <c r="CE14" s="62">
        <v>0.35499999999999998</v>
      </c>
      <c r="CF14" s="62">
        <v>0.35</v>
      </c>
      <c r="CG14" s="62">
        <v>0.34599999999999997</v>
      </c>
      <c r="CH14" s="62">
        <v>0.316</v>
      </c>
      <c r="CI14" s="62">
        <v>0.34699999999999998</v>
      </c>
      <c r="CJ14" s="62">
        <v>0.35</v>
      </c>
      <c r="CK14" s="62">
        <v>0.46700000000000003</v>
      </c>
      <c r="CL14" s="62">
        <v>1.0940000000000001</v>
      </c>
      <c r="CM14" s="121">
        <v>0.43099999999999999</v>
      </c>
      <c r="CN14" s="121">
        <v>0.439</v>
      </c>
      <c r="CO14" s="127">
        <v>0.42399999999999999</v>
      </c>
      <c r="CP14" s="127">
        <v>0.29099999999999998</v>
      </c>
      <c r="CQ14" s="127">
        <v>0.40300000000000002</v>
      </c>
      <c r="CR14" s="127">
        <v>0.35499999999999998</v>
      </c>
      <c r="CS14" s="127">
        <v>0.316</v>
      </c>
      <c r="CT14" s="127">
        <v>0.29299999999999998</v>
      </c>
      <c r="CU14" s="127">
        <v>0.312</v>
      </c>
      <c r="CV14" s="127">
        <v>0.32700000000000001</v>
      </c>
      <c r="CW14" s="127">
        <v>0.34499999999999997</v>
      </c>
      <c r="CX14" s="127">
        <v>0.35499999999999998</v>
      </c>
      <c r="CY14" s="127">
        <v>0.36799999999999999</v>
      </c>
      <c r="CZ14" s="127">
        <v>0.375</v>
      </c>
      <c r="DA14" s="127">
        <v>0.379</v>
      </c>
      <c r="DB14" s="127">
        <v>0.38600000000000001</v>
      </c>
      <c r="DC14" s="127">
        <v>0.39400000000000002</v>
      </c>
      <c r="DD14" s="127">
        <v>0.39600000000000002</v>
      </c>
      <c r="DE14" s="127">
        <v>0.39600000000000002</v>
      </c>
      <c r="DF14" s="127">
        <v>0.39800000000000002</v>
      </c>
      <c r="DG14" s="127">
        <v>0.39700000000000002</v>
      </c>
      <c r="DH14" s="127">
        <v>0.39700000000000002</v>
      </c>
    </row>
    <row r="15" spans="1:113">
      <c r="AJ15" s="65"/>
    </row>
    <row r="16" spans="1:113">
      <c r="AJ16" s="65"/>
    </row>
    <row r="17" spans="36:92">
      <c r="CB17" s="57" t="s">
        <v>152</v>
      </c>
    </row>
    <row r="18" spans="36:92">
      <c r="CB18" s="57" t="s">
        <v>153</v>
      </c>
    </row>
    <row r="19" spans="36:92">
      <c r="AJ19" s="62"/>
      <c r="CB19" s="57" t="s">
        <v>154</v>
      </c>
    </row>
    <row r="20" spans="36:92">
      <c r="CB20" s="57" t="s">
        <v>155</v>
      </c>
      <c r="CN20" s="121"/>
    </row>
  </sheetData>
  <mergeCells count="11">
    <mergeCell ref="A6:B6"/>
    <mergeCell ref="AN1:AT2"/>
    <mergeCell ref="AU1:AV2"/>
    <mergeCell ref="AW1:AW2"/>
    <mergeCell ref="AX1:AX2"/>
    <mergeCell ref="AN5:AQ5"/>
    <mergeCell ref="AY1:AY2"/>
    <mergeCell ref="AZ1:AZ2"/>
    <mergeCell ref="BA1:BA2"/>
    <mergeCell ref="BB1:BB2"/>
    <mergeCell ref="A1:P2"/>
  </mergeCells>
  <phoneticPr fontId="0" type="noConversion"/>
  <pageMargins left="0.17" right="0.61" top="1" bottom="1" header="0.5" footer="0.5"/>
  <pageSetup orientation="landscape" r:id="rId1"/>
  <headerFooter alignWithMargins="0"/>
  <colBreaks count="1" manualBreakCount="1">
    <brk id="25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2"/>
  <dimension ref="A1"/>
  <sheetViews>
    <sheetView workbookViewId="0">
      <selection activeCell="L30" sqref="L30"/>
    </sheetView>
  </sheetViews>
  <sheetFormatPr defaultRowHeight="12.75"/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1B2ADA8AA9AA84689988AA3967CE77A" ma:contentTypeVersion="15" ma:contentTypeDescription="Create a new document." ma:contentTypeScope="" ma:versionID="0600c380325a03db74a4417ef20a8d3f">
  <xsd:schema xmlns:xsd="http://www.w3.org/2001/XMLSchema" xmlns:xs="http://www.w3.org/2001/XMLSchema" xmlns:p="http://schemas.microsoft.com/office/2006/metadata/properties" xmlns:ns2="fc4701ea-d0aa-4d18-9b38-38da3afafa46" xmlns:ns3="a88459e0-fb4f-4a43-98df-58e7e94747cc" xmlns:ns4="ddb5066c-6899-482b-9ea0-5145f9da9989" targetNamespace="http://schemas.microsoft.com/office/2006/metadata/properties" ma:root="true" ma:fieldsID="924a93a85532764ff3d584cc4aedf3b1" ns2:_="" ns3:_="" ns4:_="">
    <xsd:import namespace="fc4701ea-d0aa-4d18-9b38-38da3afafa46"/>
    <xsd:import namespace="a88459e0-fb4f-4a43-98df-58e7e94747cc"/>
    <xsd:import namespace="ddb5066c-6899-482b-9ea0-5145f9da998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4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4701ea-d0aa-4d18-9b38-38da3afafa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a2675d46-00a0-495e-b90c-e7abf5d36b7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8459e0-fb4f-4a43-98df-58e7e94747c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b5066c-6899-482b-9ea0-5145f9da9989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021e7bbe-dfb8-45f2-af54-0520455bf886}" ma:internalName="TaxCatchAll" ma:showField="CatchAllData" ma:web="a88459e0-fb4f-4a43-98df-58e7e94747c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db5066c-6899-482b-9ea0-5145f9da9989" xsi:nil="true"/>
    <lcf76f155ced4ddcb4097134ff3c332f xmlns="fc4701ea-d0aa-4d18-9b38-38da3afafa4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F70C10E-3782-4EFB-AB17-D7222344A6A9}"/>
</file>

<file path=customXml/itemProps2.xml><?xml version="1.0" encoding="utf-8"?>
<ds:datastoreItem xmlns:ds="http://schemas.openxmlformats.org/officeDocument/2006/customXml" ds:itemID="{2EB0B72A-CD84-48F9-B70C-48CD57F49226}"/>
</file>

<file path=customXml/itemProps3.xml><?xml version="1.0" encoding="utf-8"?>
<ds:datastoreItem xmlns:ds="http://schemas.openxmlformats.org/officeDocument/2006/customXml" ds:itemID="{93C93614-B342-48F4-B5F1-12C3CC81FB87}"/>
</file>

<file path=docMetadata/LabelInfo.xml><?xml version="1.0" encoding="utf-8"?>
<clbl:labelList xmlns:clbl="http://schemas.microsoft.com/office/2020/mipLabelMetadata">
  <clbl:label id="{2199bfba-a409-4f13-b0c4-18b45933d88d}" enabled="0" method="" siteId="{2199bfba-a409-4f13-b0c4-18b45933d88d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5</vt:i4>
      </vt:variant>
      <vt:variant>
        <vt:lpstr>Charts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6" baseType="lpstr">
      <vt:lpstr>Summary</vt:lpstr>
      <vt:lpstr>Claims Data-Wednesday</vt:lpstr>
      <vt:lpstr>Manufacturing Hours Data</vt:lpstr>
      <vt:lpstr>ExhaustionRateIndiana&amp;Surround</vt:lpstr>
      <vt:lpstr>Indiana Exhaustion Rate</vt:lpstr>
      <vt:lpstr>4 Week Moving Average Initial</vt:lpstr>
      <vt:lpstr>4 week Moving Average Continued</vt:lpstr>
      <vt:lpstr>State Benefits</vt:lpstr>
      <vt:lpstr>Exhaustions</vt:lpstr>
      <vt:lpstr>Mfg Hours (Graph)</vt:lpstr>
      <vt:lpstr>Exhaustion Rates</vt:lpstr>
      <vt:lpstr>'Claims Data-Wednesday'!Print_Area</vt:lpstr>
      <vt:lpstr>'ExhaustionRateIndiana&amp;Surround'!Print_Area</vt:lpstr>
      <vt:lpstr>'Manufacturing Hours Data'!Print_Area</vt:lpstr>
      <vt:lpstr>Summary!Print_Area</vt:lpstr>
      <vt:lpstr>'Claims Data-Wednesday'!Print_Titles</vt:lpstr>
    </vt:vector>
  </TitlesOfParts>
  <Company>State of Indiana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DEPARTMENT OF WORKFORCE DEVELOPMENT</dc:creator>
  <cp:lastModifiedBy>Graves-Moore, Michelle</cp:lastModifiedBy>
  <cp:lastPrinted>2019-07-23T20:53:08Z</cp:lastPrinted>
  <dcterms:created xsi:type="dcterms:W3CDTF">2001-03-07T15:19:37Z</dcterms:created>
  <dcterms:modified xsi:type="dcterms:W3CDTF">2026-07-09T18:20:04Z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0x01010061B2ADA8AA9AA84689988AA3967CE77A</vt:lpwstr>
  </property>
</Properties>
</file>